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<sst xmlns="http://schemas.openxmlformats.org/spreadsheetml/2006/main" count="692" uniqueCount="337">
  <si>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</si>
  <si>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</si>
  <si>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</si>
  <si>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</si>
  <si>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</si>
  <si>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</si>
  <si>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</si>
  <si>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</si>
  <si>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</si>
  <si>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</si>
  <si>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</si>
  <si>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</si>
  <si>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</si>
  <si>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</si>
  <si>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</si>
  <si>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</si>
  <si>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</si>
  <si>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</si>
  <si>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</si>
  <si>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</si>
  <si>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</si>
  <si>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</si>
  <si>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</si>
  <si>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</si>
  <si>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</si>
  <si>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</si>
  <si>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</si>
  <si>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</si>
  <si>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</si>
  <si>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</si>
  <si>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</si>
  <si>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</si>
  <si>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</si>
  <si>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</si>
  <si>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</si>
  <si>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</si>
  <si>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</si>
  <si>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</si>
  <si>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</si>
  <si>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</si>
  <si>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</si>
  <si>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</si>
  <si>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</si>
  <si>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</si>
  <si>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</si>
  <si>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</si>
  <si>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</si>
  <si>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</si>
  <si>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</si>
  <si>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</si>
  <si>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</si>
  <si>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</si>
  <si>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</si>
  <si>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</si>
  <si>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</si>
  <si>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</si>
  <si>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</si>
  <si>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</si>
  <si>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</si>
  <si>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</si>
  <si>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</si>
  <si>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</si>
  <si>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</si>
  <si>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</si>
  <si>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</si>
  <si>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</si>
  <si>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</si>
  <si>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</si>
  <si>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</si>
  <si>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</si>
  <si>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</si>
  <si>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</si>
  <si>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</si>
  <si>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</si>
  <si>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</si>
  <si>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</si>
  <si>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</si>
  <si>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</si>
  <si>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</si>
  <si>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</si>
  <si>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</si>
  <si>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</si>
  <si>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</si>
  <si>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</si>
  <si>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</si>
  <si>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</si>
  <si>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</si>
  <si>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</si>
  <si>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</si>
  <si>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</si>
  <si>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</si>
  <si>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</si>
  <si>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</si>
  <si>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</si>
  <si>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</si>
  <si>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</si>
  <si>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</si>
  <si>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</si>
  <si>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</si>
  <si>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</si>
  <si>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</si>
  <si>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</si>
  <si>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</si>
  <si>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</si>
  <si>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</si>
  <si>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</si>
  <si>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</si>
  <si>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</si>
  <si>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</si>
  <si>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</si>
  <si>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</si>
  <si>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</si>
  <si>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</si>
  <si>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</si>
  <si>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</si>
  <si>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</si>
  <si>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</si>
  <si>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</si>
  <si>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</si>
  <si>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</si>
  <si>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</si>
  <si>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</si>
  <si>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</si>
  <si>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</si>
  <si>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</si>
  <si>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</si>
  <si>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</si>
  <si>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</si>
  <si>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</si>
  <si>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</si>
  <si>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</si>
  <si>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</si>
  <si>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</si>
  <si>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</si>
  <si>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</si>
  <si>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</si>
  <si>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</si>
  <si>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</si>
  <si>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</si>
  <si>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</si>
  <si>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</si>
  <si>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</si>
  <si>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</si>
  <si>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</si>
  <si>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</si>
  <si>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</si>
  <si>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</si>
  <si>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</si>
  <si>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</si>
  <si>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</si>
  <si>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</si>
  <si>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</si>
  <si>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</si>
  <si>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</si>
  <si>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</si>
  <si>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</si>
  <si>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</si>
  <si>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</si>
  <si>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</si>
  <si>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</si>
  <si>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</si>
  <si>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</si>
  <si>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</si>
  <si>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</si>
  <si>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</si>
  <si>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</si>
  <si>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</si>
  <si>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</si>
  <si>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</si>
  <si>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</si>
  <si>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</si>
  <si>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</si>
  <si>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</si>
  <si>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</si>
  <si>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</si>
  <si>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</si>
  <si>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</si>
  <si>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</si>
  <si>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</si>
  <si>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</si>
  <si>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</si>
  <si>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</si>
  <si>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</si>
  <si>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</si>
  <si>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</si>
  <si>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</si>
  <si>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</si>
  <si>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</si>
  <si>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</si>
  <si>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</si>
  <si>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</si>
  <si>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</si>
  <si>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</si>
  <si>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</si>
  <si>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</si>
  <si>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</si>
  <si>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</si>
  <si>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</si>
  <si>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</si>
  <si>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</si>
  <si>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</si>
  <si>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</si>
  <si>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</si>
  <si>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</si>
  <si>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</si>
  <si>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</si>
  <si>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</si>
  <si>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</si>
  <si>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</si>
  <si>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</si>
  <si>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</si>
  <si>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</si>
  <si>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</si>
  <si>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</si>
  <si>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</si>
  <si>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</si>
  <si>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</si>
  <si>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</si>
  <si>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</si>
  <si>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</si>
  <si>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</si>
  <si>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</si>
  <si>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</si>
  <si>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</si>
  <si>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</si>
  <si>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</si>
  <si>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</si>
  <si>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</si>
  <si>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</si>
  <si>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</si>
  <si>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</si>
  <si>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</si>
  <si>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</si>
  <si>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</si>
  <si>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</si>
  <si>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</si>
  <si>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</si>
  <si>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</si>
  <si>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</si>
  <si>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</si>
  <si>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</si>
  <si>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</si>
  <si>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</si>
  <si>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</si>
  <si>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</si>
  <si>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</si>
  <si>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</si>
  <si>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</si>
  <si>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</si>
  <si>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</si>
  <si>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</si>
  <si>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</si>
  <si>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</si>
  <si>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</si>
  <si>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</si>
  <si>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</si>
  <si>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</si>
  <si>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</si>
  <si>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</si>
  <si>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</si>
  <si>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</si>
  <si>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</si>
  <si>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</si>
  <si>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</si>
  <si>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</si>
  <si>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</si>
  <si>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</si>
  <si>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</si>
  <si>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</si>
  <si>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</si>
  <si>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</si>
  <si>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</si>
  <si>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</si>
  <si>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</si>
  <si>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</si>
  <si>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</si>
  <si>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</si>
  <si>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</si>
  <si>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</si>
  <si>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</si>
  <si>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</si>
  <si>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</si>
  <si>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</si>
  <si>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</si>
  <si>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</si>
  <si>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</si>
  <si>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</si>
  <si>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</si>
  <si>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</si>
  <si>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</si>
  <si>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</si>
  <si>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</si>
  <si>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</si>
  <si>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</si>
  <si>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</si>
  <si>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</si>
  <si>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</si>
  <si>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</si>
  <si>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</si>
  <si>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</si>
  <si>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</si>
  <si>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</si>
  <si>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</si>
  <si>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</si>
  <si>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</si>
  <si>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</si>
  <si>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</si>
  <si>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</si>
  <si>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</si>
  <si>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</si>
  <si>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</si>
  <si>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</si>
  <si>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</si>
  <si>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</si>
  <si>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</si>
  <si>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</si>
  <si>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</si>
  <si>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</si>
  <si>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</si>
  <si>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</si>
  <si>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</si>
  <si>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</si>
  <si>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</si>
  <si>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</si>
  <si>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</si>
  <si>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</si>
  <si>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</si>
  <si>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</si>
  <si>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</si>
  <si>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</si>
  <si>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</si>
  <si>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</si>
  <si>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M</t>
  </si>
  <si>
    <t>(설문지 : FFQ 95문항 설문지, 사용자 : 유기청, ID : H1800054)</t>
  </si>
  <si>
    <t>2021년 11월 17일 15:21:24</t>
  </si>
  <si>
    <t>H1800054</t>
  </si>
  <si>
    <t>유기청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</si>
</sst>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70.435135000000002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1.9685724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1.9550273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1246.0174999999999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2964.6765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103.435875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135.69171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12.794235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757.43664999999999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4.4403043000000003E-2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4.1488569999999996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27.994945999999999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526.90093999999999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83.207449999999994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5.0979999999999999</c:v>
                </c:pt>
                <c:pt idx="1">
                  <c:v>7.0780000000000003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9.7857520000000005</c:v>
                </c:pt>
                <c:pt idx="1">
                  <c:v>11.274858999999999</c:v>
                </c:pt>
                <c:pt idx="2">
                  <c:v>12.668570000000001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578.47704999999996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14.148719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75.552000000000007</c:v>
                </c:pt>
                <c:pt idx="1">
                  <c:v>7.8869999999999996</c:v>
                </c:pt>
                <c:pt idx="2">
                  <c:v>16.561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1943.7617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102.113846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538.62616000000003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2.4196932000000002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5120.6270000000004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16.145444999999999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1.9631776000000001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299.5566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1.1930196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15.827843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1.9631776000000001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566.83344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7.6942953999999997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유기청, ID : H1800054)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15:21:24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1943.7617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70.435135000000002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27.994945999999999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75.552000000000007</v>
      </c>
      <c r="G8" s="59">
        <f>'DRIs DATA 입력'!G8</f>
        <v>7.8869999999999996</v>
      </c>
      <c r="H8" s="59">
        <f>'DRIs DATA 입력'!H8</f>
        <v>16.561</v>
      </c>
      <c r="I8" s="46"/>
      <c r="J8" s="59" t="s">
        <v>216</v>
      </c>
      <c r="K8" s="59">
        <f>'DRIs DATA 입력'!K8</f>
        <v>5.0979999999999999</v>
      </c>
      <c r="L8" s="59">
        <f>'DRIs DATA 입력'!L8</f>
        <v>7.0780000000000003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578.47704999999996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14.148719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2.4196932000000002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299.5566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102.113846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1.7673943000000001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1.1930196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15.827843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1.9631776000000001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566.83344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7.6942953999999997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1.9685724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1.9550273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538.62616000000003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1246.0174999999999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5120.6270000000004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2964.6765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103.435875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135.69171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16.145444999999999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12.794235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757.43664999999999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4.4403043000000003E-2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4.1488569999999996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526.90093999999999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83.207449999999994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4" sqref="G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311</v>
      </c>
      <c r="B1" s="61" t="s">
        <v>333</v>
      </c>
      <c r="G1" s="62" t="s">
        <v>312</v>
      </c>
      <c r="H1" s="61" t="s">
        <v>334</v>
      </c>
    </row>
    <row r="3" spans="1:27" x14ac:dyDescent="0.3">
      <c r="A3" s="68" t="s">
        <v>313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314</v>
      </c>
      <c r="B4" s="67"/>
      <c r="C4" s="67"/>
      <c r="E4" s="69" t="s">
        <v>315</v>
      </c>
      <c r="F4" s="70"/>
      <c r="G4" s="70"/>
      <c r="H4" s="71"/>
      <c r="J4" s="69" t="s">
        <v>316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317</v>
      </c>
      <c r="V4" s="67"/>
      <c r="W4" s="67"/>
      <c r="X4" s="67"/>
      <c r="Y4" s="67"/>
      <c r="Z4" s="67"/>
    </row>
    <row r="5" spans="1:27" x14ac:dyDescent="0.3">
      <c r="A5" s="65"/>
      <c r="B5" s="65" t="s">
        <v>318</v>
      </c>
      <c r="C5" s="65" t="s">
        <v>276</v>
      </c>
      <c r="E5" s="65"/>
      <c r="F5" s="65" t="s">
        <v>50</v>
      </c>
      <c r="G5" s="65" t="s">
        <v>319</v>
      </c>
      <c r="H5" s="65" t="s">
        <v>46</v>
      </c>
      <c r="J5" s="65"/>
      <c r="K5" s="65" t="s">
        <v>320</v>
      </c>
      <c r="L5" s="65" t="s">
        <v>321</v>
      </c>
      <c r="N5" s="65"/>
      <c r="O5" s="65" t="s">
        <v>277</v>
      </c>
      <c r="P5" s="65" t="s">
        <v>278</v>
      </c>
      <c r="Q5" s="65" t="s">
        <v>279</v>
      </c>
      <c r="R5" s="65" t="s">
        <v>280</v>
      </c>
      <c r="S5" s="65" t="s">
        <v>276</v>
      </c>
      <c r="U5" s="65"/>
      <c r="V5" s="65" t="s">
        <v>277</v>
      </c>
      <c r="W5" s="65" t="s">
        <v>278</v>
      </c>
      <c r="X5" s="65" t="s">
        <v>279</v>
      </c>
      <c r="Y5" s="65" t="s">
        <v>280</v>
      </c>
      <c r="Z5" s="65" t="s">
        <v>276</v>
      </c>
    </row>
    <row r="6" spans="1:27" x14ac:dyDescent="0.3">
      <c r="A6" s="65" t="s">
        <v>314</v>
      </c>
      <c r="B6" s="65">
        <v>2000</v>
      </c>
      <c r="C6" s="65">
        <v>1943.7617</v>
      </c>
      <c r="E6" s="65" t="s">
        <v>322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323</v>
      </c>
      <c r="O6" s="65">
        <v>45</v>
      </c>
      <c r="P6" s="65">
        <v>55</v>
      </c>
      <c r="Q6" s="65">
        <v>0</v>
      </c>
      <c r="R6" s="65">
        <v>0</v>
      </c>
      <c r="S6" s="65">
        <v>70.435135000000002</v>
      </c>
      <c r="U6" s="65" t="s">
        <v>324</v>
      </c>
      <c r="V6" s="65">
        <v>0</v>
      </c>
      <c r="W6" s="65">
        <v>0</v>
      </c>
      <c r="X6" s="65">
        <v>25</v>
      </c>
      <c r="Y6" s="65">
        <v>0</v>
      </c>
      <c r="Z6" s="65">
        <v>27.994945999999999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326</v>
      </c>
      <c r="F8" s="65">
        <v>75.552000000000007</v>
      </c>
      <c r="G8" s="65">
        <v>7.8869999999999996</v>
      </c>
      <c r="H8" s="65">
        <v>16.561</v>
      </c>
      <c r="J8" s="65" t="s">
        <v>326</v>
      </c>
      <c r="K8" s="65">
        <v>5.0979999999999999</v>
      </c>
      <c r="L8" s="65">
        <v>7.0780000000000003</v>
      </c>
    </row>
    <row r="13" spans="1:27" x14ac:dyDescent="0.3">
      <c r="A13" s="66" t="s">
        <v>327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328</v>
      </c>
      <c r="B14" s="67"/>
      <c r="C14" s="67"/>
      <c r="D14" s="67"/>
      <c r="E14" s="67"/>
      <c r="F14" s="67"/>
      <c r="H14" s="67" t="s">
        <v>329</v>
      </c>
      <c r="I14" s="67"/>
      <c r="J14" s="67"/>
      <c r="K14" s="67"/>
      <c r="L14" s="67"/>
      <c r="M14" s="67"/>
      <c r="O14" s="67" t="s">
        <v>330</v>
      </c>
      <c r="P14" s="67"/>
      <c r="Q14" s="67"/>
      <c r="R14" s="67"/>
      <c r="S14" s="67"/>
      <c r="T14" s="67"/>
      <c r="V14" s="67" t="s">
        <v>331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278</v>
      </c>
      <c r="D15" s="65" t="s">
        <v>279</v>
      </c>
      <c r="E15" s="65" t="s">
        <v>280</v>
      </c>
      <c r="F15" s="65" t="s">
        <v>276</v>
      </c>
      <c r="H15" s="65"/>
      <c r="I15" s="65" t="s">
        <v>277</v>
      </c>
      <c r="J15" s="65" t="s">
        <v>278</v>
      </c>
      <c r="K15" s="65" t="s">
        <v>279</v>
      </c>
      <c r="L15" s="65" t="s">
        <v>280</v>
      </c>
      <c r="M15" s="65" t="s">
        <v>276</v>
      </c>
      <c r="O15" s="65"/>
      <c r="P15" s="65" t="s">
        <v>277</v>
      </c>
      <c r="Q15" s="65" t="s">
        <v>278</v>
      </c>
      <c r="R15" s="65" t="s">
        <v>279</v>
      </c>
      <c r="S15" s="65" t="s">
        <v>280</v>
      </c>
      <c r="T15" s="65" t="s">
        <v>276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500</v>
      </c>
      <c r="C16" s="65">
        <v>700</v>
      </c>
      <c r="D16" s="65">
        <v>0</v>
      </c>
      <c r="E16" s="65">
        <v>3000</v>
      </c>
      <c r="F16" s="65">
        <v>578.47704999999996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14.148719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2.4196932000000002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299.5566</v>
      </c>
    </row>
    <row r="23" spans="1:62" x14ac:dyDescent="0.3">
      <c r="A23" s="66" t="s">
        <v>282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283</v>
      </c>
      <c r="B24" s="67"/>
      <c r="C24" s="67"/>
      <c r="D24" s="67"/>
      <c r="E24" s="67"/>
      <c r="F24" s="67"/>
      <c r="H24" s="67" t="s">
        <v>284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286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288</v>
      </c>
      <c r="AK24" s="67"/>
      <c r="AL24" s="67"/>
      <c r="AM24" s="67"/>
      <c r="AN24" s="67"/>
      <c r="AO24" s="67"/>
      <c r="AQ24" s="67" t="s">
        <v>289</v>
      </c>
      <c r="AR24" s="67"/>
      <c r="AS24" s="67"/>
      <c r="AT24" s="67"/>
      <c r="AU24" s="67"/>
      <c r="AV24" s="67"/>
      <c r="AX24" s="67" t="s">
        <v>290</v>
      </c>
      <c r="AY24" s="67"/>
      <c r="AZ24" s="67"/>
      <c r="BA24" s="67"/>
      <c r="BB24" s="67"/>
      <c r="BC24" s="67"/>
      <c r="BE24" s="67" t="s">
        <v>291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278</v>
      </c>
      <c r="D25" s="65" t="s">
        <v>279</v>
      </c>
      <c r="E25" s="65" t="s">
        <v>280</v>
      </c>
      <c r="F25" s="65" t="s">
        <v>276</v>
      </c>
      <c r="H25" s="65"/>
      <c r="I25" s="65" t="s">
        <v>277</v>
      </c>
      <c r="J25" s="65" t="s">
        <v>278</v>
      </c>
      <c r="K25" s="65" t="s">
        <v>279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276</v>
      </c>
      <c r="AC25" s="65"/>
      <c r="AD25" s="65" t="s">
        <v>277</v>
      </c>
      <c r="AE25" s="65" t="s">
        <v>278</v>
      </c>
      <c r="AF25" s="65" t="s">
        <v>279</v>
      </c>
      <c r="AG25" s="65" t="s">
        <v>280</v>
      </c>
      <c r="AH25" s="65" t="s">
        <v>276</v>
      </c>
      <c r="AJ25" s="65"/>
      <c r="AK25" s="65" t="s">
        <v>277</v>
      </c>
      <c r="AL25" s="65" t="s">
        <v>278</v>
      </c>
      <c r="AM25" s="65" t="s">
        <v>279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280</v>
      </c>
      <c r="BC25" s="65" t="s">
        <v>276</v>
      </c>
      <c r="BE25" s="65"/>
      <c r="BF25" s="65" t="s">
        <v>277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102.113846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1.7673943000000001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1.1930196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15.827843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1.9631776000000001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566.83344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7.6942953999999997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1.9685724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1.9550273</v>
      </c>
    </row>
    <row r="33" spans="1:68" x14ac:dyDescent="0.3">
      <c r="A33" s="66" t="s">
        <v>293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295</v>
      </c>
      <c r="W34" s="67"/>
      <c r="X34" s="67"/>
      <c r="Y34" s="67"/>
      <c r="Z34" s="67"/>
      <c r="AA34" s="67"/>
      <c r="AC34" s="67" t="s">
        <v>296</v>
      </c>
      <c r="AD34" s="67"/>
      <c r="AE34" s="67"/>
      <c r="AF34" s="67"/>
      <c r="AG34" s="67"/>
      <c r="AH34" s="67"/>
      <c r="AJ34" s="67" t="s">
        <v>297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278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279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538.62616000000003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1246.0174999999999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5120.6270000000004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2964.6765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103.435875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135.69171</v>
      </c>
    </row>
    <row r="43" spans="1:68" x14ac:dyDescent="0.3">
      <c r="A43" s="66" t="s">
        <v>298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299</v>
      </c>
      <c r="B44" s="67"/>
      <c r="C44" s="67"/>
      <c r="D44" s="67"/>
      <c r="E44" s="67"/>
      <c r="F44" s="67"/>
      <c r="H44" s="67" t="s">
        <v>300</v>
      </c>
      <c r="I44" s="67"/>
      <c r="J44" s="67"/>
      <c r="K44" s="67"/>
      <c r="L44" s="67"/>
      <c r="M44" s="67"/>
      <c r="O44" s="67" t="s">
        <v>301</v>
      </c>
      <c r="P44" s="67"/>
      <c r="Q44" s="67"/>
      <c r="R44" s="67"/>
      <c r="S44" s="67"/>
      <c r="T44" s="67"/>
      <c r="V44" s="67" t="s">
        <v>302</v>
      </c>
      <c r="W44" s="67"/>
      <c r="X44" s="67"/>
      <c r="Y44" s="67"/>
      <c r="Z44" s="67"/>
      <c r="AA44" s="67"/>
      <c r="AC44" s="67" t="s">
        <v>303</v>
      </c>
      <c r="AD44" s="67"/>
      <c r="AE44" s="67"/>
      <c r="AF44" s="67"/>
      <c r="AG44" s="67"/>
      <c r="AH44" s="67"/>
      <c r="AJ44" s="67" t="s">
        <v>304</v>
      </c>
      <c r="AK44" s="67"/>
      <c r="AL44" s="67"/>
      <c r="AM44" s="67"/>
      <c r="AN44" s="67"/>
      <c r="AO44" s="67"/>
      <c r="AQ44" s="67" t="s">
        <v>305</v>
      </c>
      <c r="AR44" s="67"/>
      <c r="AS44" s="67"/>
      <c r="AT44" s="67"/>
      <c r="AU44" s="67"/>
      <c r="AV44" s="67"/>
      <c r="AX44" s="67" t="s">
        <v>306</v>
      </c>
      <c r="AY44" s="67"/>
      <c r="AZ44" s="67"/>
      <c r="BA44" s="67"/>
      <c r="BB44" s="67"/>
      <c r="BC44" s="67"/>
      <c r="BE44" s="67" t="s">
        <v>307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276</v>
      </c>
      <c r="H45" s="65"/>
      <c r="I45" s="65" t="s">
        <v>277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278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277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16.145444999999999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12.794235</v>
      </c>
      <c r="O46" s="65" t="s">
        <v>308</v>
      </c>
      <c r="P46" s="65">
        <v>600</v>
      </c>
      <c r="Q46" s="65">
        <v>800</v>
      </c>
      <c r="R46" s="65">
        <v>0</v>
      </c>
      <c r="S46" s="65">
        <v>10000</v>
      </c>
      <c r="T46" s="65">
        <v>757.43664999999999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4.4403043000000003E-2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4.1488569999999996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526.90093999999999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83.207449999999994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7" sqref="E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70</v>
      </c>
      <c r="E2" s="61">
        <v>1943.7617</v>
      </c>
      <c r="F2" s="61">
        <v>321.33447000000001</v>
      </c>
      <c r="G2" s="61">
        <v>33.543754999999997</v>
      </c>
      <c r="H2" s="61">
        <v>18.040168999999999</v>
      </c>
      <c r="I2" s="61">
        <v>15.503583000000001</v>
      </c>
      <c r="J2" s="61">
        <v>70.435135000000002</v>
      </c>
      <c r="K2" s="61">
        <v>42.482886999999998</v>
      </c>
      <c r="L2" s="61">
        <v>27.952251</v>
      </c>
      <c r="M2" s="61">
        <v>27.994945999999999</v>
      </c>
      <c r="N2" s="61">
        <v>3.795061</v>
      </c>
      <c r="O2" s="61">
        <v>14.354635999999999</v>
      </c>
      <c r="P2" s="61">
        <v>837.78240000000005</v>
      </c>
      <c r="Q2" s="61">
        <v>23.252230000000001</v>
      </c>
      <c r="R2" s="61">
        <v>578.47704999999996</v>
      </c>
      <c r="S2" s="61">
        <v>69.519390000000001</v>
      </c>
      <c r="T2" s="61">
        <v>6107.4920000000002</v>
      </c>
      <c r="U2" s="61">
        <v>2.4196932000000002</v>
      </c>
      <c r="V2" s="61">
        <v>14.148719</v>
      </c>
      <c r="W2" s="61">
        <v>299.5566</v>
      </c>
      <c r="X2" s="61">
        <v>102.113846</v>
      </c>
      <c r="Y2" s="61">
        <v>1.7673943000000001</v>
      </c>
      <c r="Z2" s="61">
        <v>1.1930196</v>
      </c>
      <c r="AA2" s="61">
        <v>15.827843</v>
      </c>
      <c r="AB2" s="61">
        <v>1.9631776000000001</v>
      </c>
      <c r="AC2" s="61">
        <v>566.83344</v>
      </c>
      <c r="AD2" s="61">
        <v>7.6942953999999997</v>
      </c>
      <c r="AE2" s="61">
        <v>1.9685724</v>
      </c>
      <c r="AF2" s="61">
        <v>1.9550273</v>
      </c>
      <c r="AG2" s="61">
        <v>538.62616000000003</v>
      </c>
      <c r="AH2" s="61">
        <v>310.40140000000002</v>
      </c>
      <c r="AI2" s="61">
        <v>228.22478000000001</v>
      </c>
      <c r="AJ2" s="61">
        <v>1246.0174999999999</v>
      </c>
      <c r="AK2" s="61">
        <v>5120.6270000000004</v>
      </c>
      <c r="AL2" s="61">
        <v>103.435875</v>
      </c>
      <c r="AM2" s="61">
        <v>2964.6765</v>
      </c>
      <c r="AN2" s="61">
        <v>135.69171</v>
      </c>
      <c r="AO2" s="61">
        <v>16.145444999999999</v>
      </c>
      <c r="AP2" s="61">
        <v>12.346843</v>
      </c>
      <c r="AQ2" s="61">
        <v>3.7986023000000002</v>
      </c>
      <c r="AR2" s="61">
        <v>12.794235</v>
      </c>
      <c r="AS2" s="61">
        <v>757.43664999999999</v>
      </c>
      <c r="AT2" s="61">
        <v>4.4403043000000003E-2</v>
      </c>
      <c r="AU2" s="61">
        <v>4.1488569999999996</v>
      </c>
      <c r="AV2" s="61">
        <v>526.90093999999999</v>
      </c>
      <c r="AW2" s="61">
        <v>83.207449999999994</v>
      </c>
      <c r="AX2" s="61">
        <v>0.14385920999999999</v>
      </c>
      <c r="AY2" s="61">
        <v>0.92287240000000004</v>
      </c>
      <c r="AZ2" s="61">
        <v>186.57784000000001</v>
      </c>
      <c r="BA2" s="61">
        <v>33.734699999999997</v>
      </c>
      <c r="BB2" s="61">
        <v>9.7857520000000005</v>
      </c>
      <c r="BC2" s="61">
        <v>11.274858999999999</v>
      </c>
      <c r="BD2" s="61">
        <v>12.668570000000001</v>
      </c>
      <c r="BE2" s="61">
        <v>1.0483083</v>
      </c>
      <c r="BF2" s="61">
        <v>6.1300350000000003</v>
      </c>
      <c r="BG2" s="61">
        <v>1.1101958E-2</v>
      </c>
      <c r="BH2" s="61">
        <v>1.3720141999999999E-2</v>
      </c>
      <c r="BI2" s="61">
        <v>9.7254590000000005E-3</v>
      </c>
      <c r="BJ2" s="61">
        <v>5.0384900000000003E-2</v>
      </c>
      <c r="BK2" s="61">
        <v>8.5399680000000004E-4</v>
      </c>
      <c r="BL2" s="61">
        <v>0.18586409000000001</v>
      </c>
      <c r="BM2" s="61">
        <v>2.4699635999999998</v>
      </c>
      <c r="BN2" s="61">
        <v>0.66270244</v>
      </c>
      <c r="BO2" s="61">
        <v>35.349556</v>
      </c>
      <c r="BP2" s="61">
        <v>7.0310224999999997</v>
      </c>
      <c r="BQ2" s="61">
        <v>11.720185000000001</v>
      </c>
      <c r="BR2" s="61">
        <v>41.94341</v>
      </c>
      <c r="BS2" s="61">
        <v>14.587344999999999</v>
      </c>
      <c r="BT2" s="61">
        <v>8.1123150000000006</v>
      </c>
      <c r="BU2" s="61">
        <v>5.4559370000000003E-2</v>
      </c>
      <c r="BV2" s="61">
        <v>5.1096372000000001E-2</v>
      </c>
      <c r="BW2" s="61">
        <v>0.54072474999999998</v>
      </c>
      <c r="BX2" s="61">
        <v>0.88942045000000003</v>
      </c>
      <c r="BY2" s="61">
        <v>0.10428773600000001</v>
      </c>
      <c r="BZ2" s="61">
        <v>3.4104889999999997E-4</v>
      </c>
      <c r="CA2" s="61">
        <v>0.46793980000000002</v>
      </c>
      <c r="CB2" s="61">
        <v>2.6791789999999999E-2</v>
      </c>
      <c r="CC2" s="61">
        <v>0.12734593</v>
      </c>
      <c r="CD2" s="61">
        <v>1.3559369999999999</v>
      </c>
      <c r="CE2" s="61">
        <v>5.2050254999999997E-2</v>
      </c>
      <c r="CF2" s="61">
        <v>0.20823296999999999</v>
      </c>
      <c r="CG2" s="61">
        <v>0</v>
      </c>
      <c r="CH2" s="61">
        <v>2.0798179999999999E-2</v>
      </c>
      <c r="CI2" s="61">
        <v>0</v>
      </c>
      <c r="CJ2" s="61">
        <v>2.7990333999999999</v>
      </c>
      <c r="CK2" s="61">
        <v>1.3345859999999999E-2</v>
      </c>
      <c r="CL2" s="61">
        <v>0.55629960000000001</v>
      </c>
      <c r="CM2" s="61">
        <v>2.2949861999999999</v>
      </c>
      <c r="CN2" s="61">
        <v>2627.6538</v>
      </c>
      <c r="CO2" s="61">
        <v>4591.0684000000001</v>
      </c>
      <c r="CP2" s="61">
        <v>2646.9812000000002</v>
      </c>
      <c r="CQ2" s="61">
        <v>912.13850000000002</v>
      </c>
      <c r="CR2" s="61">
        <v>536.78796</v>
      </c>
      <c r="CS2" s="61">
        <v>498.69940000000003</v>
      </c>
      <c r="CT2" s="61">
        <v>2640.431</v>
      </c>
      <c r="CU2" s="61">
        <v>1568.4170999999999</v>
      </c>
      <c r="CV2" s="61">
        <v>1590.5323000000001</v>
      </c>
      <c r="CW2" s="61">
        <v>1726.2736</v>
      </c>
      <c r="CX2" s="61">
        <v>522.26279999999997</v>
      </c>
      <c r="CY2" s="61">
        <v>3385.2280000000001</v>
      </c>
      <c r="CZ2" s="61">
        <v>1454.5231000000001</v>
      </c>
      <c r="DA2" s="61">
        <v>4043.5232000000001</v>
      </c>
      <c r="DB2" s="61">
        <v>3815.0907999999999</v>
      </c>
      <c r="DC2" s="61">
        <v>5804.9862999999996</v>
      </c>
      <c r="DD2" s="61">
        <v>8409.7360000000008</v>
      </c>
      <c r="DE2" s="61">
        <v>1853.1375</v>
      </c>
      <c r="DF2" s="61">
        <v>4018.4717000000001</v>
      </c>
      <c r="DG2" s="61">
        <v>2053.7383</v>
      </c>
      <c r="DH2" s="61">
        <v>126.31847999999999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33.734699999999997</v>
      </c>
      <c r="B6">
        <f>BB2</f>
        <v>9.7857520000000005</v>
      </c>
      <c r="C6">
        <f>BC2</f>
        <v>11.274858999999999</v>
      </c>
      <c r="D6">
        <f>BD2</f>
        <v>12.668570000000001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9" sqref="H9:I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18707</v>
      </c>
      <c r="C2" s="56">
        <f ca="1">YEAR(TODAY())-YEAR(B2)+IF(TODAY()&gt;=DATE(YEAR(TODAY()),MONTH(B2),DAY(B2)),0,-1)</f>
        <v>70</v>
      </c>
      <c r="E2" s="52">
        <v>163.6</v>
      </c>
      <c r="F2" s="53" t="s">
        <v>39</v>
      </c>
      <c r="G2" s="52">
        <v>61.1</v>
      </c>
      <c r="H2" s="51" t="s">
        <v>41</v>
      </c>
      <c r="I2" s="72">
        <f>ROUND(G3/E3^2,1)</f>
        <v>22.8</v>
      </c>
    </row>
    <row r="3" spans="1:9" x14ac:dyDescent="0.3">
      <c r="E3" s="51">
        <f>E2/100</f>
        <v>1.6359999999999999</v>
      </c>
      <c r="F3" s="51" t="s">
        <v>40</v>
      </c>
      <c r="G3" s="51">
        <f>G2</f>
        <v>61.1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44315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유기청, ID : H1800054)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15:21:24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44315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70</v>
      </c>
      <c r="G12" s="94"/>
      <c r="H12" s="94"/>
      <c r="I12" s="94"/>
      <c r="K12" s="123">
        <f>'개인정보 및 신체계측 입력'!E2</f>
        <v>163.6</v>
      </c>
      <c r="L12" s="124"/>
      <c r="M12" s="117">
        <f>'개인정보 및 신체계측 입력'!G2</f>
        <v>61.1</v>
      </c>
      <c r="N12" s="118"/>
      <c r="O12" s="113" t="s">
        <v>271</v>
      </c>
      <c r="P12" s="107"/>
      <c r="Q12" s="90">
        <f>'개인정보 및 신체계측 입력'!I2</f>
        <v>22.8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유기청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75.552000000000007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7.8869999999999996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16.561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7.1</v>
      </c>
      <c r="L72" s="36" t="s">
        <v>53</v>
      </c>
      <c r="M72" s="36">
        <f>ROUND('DRIs DATA'!K8,1)</f>
        <v>5.0999999999999996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77.13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117.91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102.11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130.88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67.33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341.38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161.44999999999999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2021-11-17T06:59:33Z</dcterms:modified>
</cp:coreProperties>
</file>