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<sst xmlns="http://schemas.openxmlformats.org/spreadsheetml/2006/main" count="692" uniqueCount="338">
  <si>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</si>
  <si>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</si>
  <si>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</si>
  <si>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</si>
  <si>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</si>
  <si>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</si>
  <si>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</si>
  <si>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</si>
  <si>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</si>
  <si>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</si>
  <si>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</si>
  <si>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</si>
  <si>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</si>
  <si>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</si>
  <si>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</si>
  <si>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</si>
  <si>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</si>
  <si>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</si>
  <si>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</si>
  <si>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</si>
  <si>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</si>
  <si>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</si>
  <si>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</si>
  <si>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</si>
  <si>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</si>
  <si>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</si>
  <si>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</si>
  <si>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</si>
  <si>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</si>
  <si>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</si>
  <si>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</si>
  <si>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</si>
  <si>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</si>
  <si>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</si>
  <si>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</si>
  <si>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</si>
  <si>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</si>
  <si>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</si>
  <si>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</si>
  <si>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</si>
  <si>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</si>
  <si>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</si>
  <si>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</si>
  <si>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</si>
  <si>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</si>
  <si>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</si>
  <si>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</si>
  <si>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</si>
  <si>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</si>
  <si>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</si>
  <si>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</si>
  <si>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</si>
  <si>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</si>
  <si>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</si>
  <si>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</si>
  <si>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</si>
  <si>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</si>
  <si>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</si>
  <si>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</si>
  <si>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</si>
  <si>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</si>
  <si>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</si>
  <si>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</si>
  <si>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</si>
  <si>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</si>
  <si>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</si>
  <si>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</si>
  <si>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</si>
  <si>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</si>
  <si>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</si>
  <si>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</si>
  <si>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</si>
  <si>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</si>
  <si>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</si>
  <si>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</si>
  <si>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</si>
  <si>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</si>
  <si>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</si>
  <si>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</si>
  <si>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</si>
  <si>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</si>
  <si>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</si>
  <si>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</si>
  <si>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</si>
  <si>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</si>
  <si>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</si>
  <si>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</si>
  <si>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</si>
  <si>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</si>
  <si>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</si>
  <si>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</si>
  <si>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</si>
  <si>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</si>
  <si>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</si>
  <si>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</si>
  <si>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</si>
  <si>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</si>
  <si>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</si>
  <si>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</si>
  <si>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</si>
  <si>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</si>
  <si>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</si>
  <si>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</si>
  <si>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</si>
  <si>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</si>
  <si>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</si>
  <si>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</si>
  <si>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</si>
  <si>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</si>
  <si>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</si>
  <si>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</si>
  <si>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</si>
  <si>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</si>
  <si>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</si>
  <si>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</si>
  <si>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</si>
  <si>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</si>
  <si>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</si>
  <si>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</si>
  <si>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</si>
  <si>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</si>
  <si>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</si>
  <si>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</si>
  <si>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</si>
  <si>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</si>
  <si>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</si>
  <si>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</si>
  <si>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</si>
  <si>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</si>
  <si>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</si>
  <si>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</si>
  <si>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</si>
  <si>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</si>
  <si>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</si>
  <si>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</si>
  <si>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</si>
  <si>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</si>
  <si>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</si>
  <si>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</si>
  <si>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</si>
  <si>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</si>
  <si>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</si>
  <si>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</si>
  <si>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</si>
  <si>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</si>
  <si>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</si>
  <si>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</si>
  <si>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</si>
  <si>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</si>
  <si>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</si>
  <si>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</si>
  <si>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</si>
  <si>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</si>
  <si>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</si>
  <si>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</si>
  <si>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</si>
  <si>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</si>
  <si>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</si>
  <si>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</si>
  <si>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</si>
  <si>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</si>
  <si>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</si>
  <si>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</si>
  <si>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</si>
  <si>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</si>
  <si>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</si>
  <si>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</si>
  <si>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</si>
  <si>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</si>
  <si>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</si>
  <si>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</si>
  <si>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</si>
  <si>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</si>
  <si>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</si>
  <si>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</si>
  <si>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</si>
  <si>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</si>
  <si>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</si>
  <si>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</si>
  <si>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</si>
  <si>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</si>
  <si>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</si>
  <si>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</si>
  <si>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</si>
  <si>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</si>
  <si>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</si>
  <si>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</si>
  <si>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</si>
  <si>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</si>
  <si>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</si>
  <si>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</si>
  <si>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</si>
  <si>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</si>
  <si>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</si>
  <si>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</si>
  <si>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</si>
  <si>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</si>
  <si>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</si>
  <si>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</si>
  <si>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</si>
  <si>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</si>
  <si>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</si>
  <si>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</si>
  <si>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</si>
  <si>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</si>
  <si>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</si>
  <si>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</si>
  <si>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</si>
  <si>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</si>
  <si>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</si>
  <si>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</si>
  <si>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</si>
  <si>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</si>
  <si>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</si>
  <si>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</si>
  <si>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</si>
  <si>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</si>
  <si>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</si>
  <si>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</si>
  <si>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</si>
  <si>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</si>
  <si>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</si>
  <si>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</si>
  <si>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</si>
  <si>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</si>
  <si>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</si>
  <si>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</si>
  <si>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</si>
  <si>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</si>
  <si>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</si>
  <si>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</si>
  <si>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</si>
  <si>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</si>
  <si>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</si>
  <si>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</si>
  <si>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</si>
  <si>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</si>
  <si>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</si>
  <si>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</si>
  <si>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</si>
  <si>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</si>
  <si>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</si>
  <si>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</si>
  <si>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</si>
  <si>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</si>
  <si>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</si>
  <si>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</si>
  <si>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</si>
  <si>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</si>
  <si>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</si>
  <si>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</si>
  <si>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</si>
  <si>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</si>
  <si>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</si>
  <si>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</si>
  <si>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</si>
  <si>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</si>
  <si>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</si>
  <si>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</si>
  <si>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</si>
  <si>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</si>
  <si>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</si>
  <si>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</si>
  <si>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</si>
  <si>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</si>
  <si>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</si>
  <si>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</si>
  <si>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</si>
  <si>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</si>
  <si>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</si>
  <si>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</si>
  <si>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</si>
  <si>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</si>
  <si>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</si>
  <si>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</si>
  <si>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</si>
  <si>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</si>
  <si>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</si>
  <si>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</si>
  <si>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</si>
  <si>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</si>
  <si>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</si>
  <si>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</si>
  <si>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</si>
  <si>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</si>
  <si>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</si>
  <si>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</si>
  <si>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</si>
  <si>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</si>
  <si>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</si>
  <si>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</si>
  <si>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</si>
  <si>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</si>
  <si>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</si>
  <si>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</si>
  <si>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</si>
  <si>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</si>
  <si>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</si>
  <si>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</si>
  <si>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</si>
  <si>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</si>
  <si>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</si>
  <si>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</si>
  <si>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</si>
  <si>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</si>
  <si>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</si>
  <si>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</si>
  <si>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</si>
  <si>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</si>
  <si>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</si>
  <si>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</si>
  <si>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</si>
  <si>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</si>
  <si>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</si>
  <si>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</si>
  <si>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</si>
  <si>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</si>
  <si>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</si>
  <si>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</si>
  <si>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</si>
  <si>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</si>
  <si>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</si>
  <si>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</si>
  <si>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</si>
  <si>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</si>
  <si>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</si>
  <si>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</si>
  <si>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</si>
  <si>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</si>
  <si>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</si>
  <si>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</si>
  <si>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(설문지 : FFQ 95문항 설문지, 사용자 : 오시영, ID : H1800055)</t>
  </si>
  <si>
    <t>2021년 11월 17일 15:22:04</t>
  </si>
  <si>
    <t>엽산</t>
    <phoneticPr fontId="1" type="noConversion"/>
  </si>
  <si>
    <t>판토텐산</t>
    <phoneticPr fontId="1" type="noConversion"/>
  </si>
  <si>
    <t>섭취량</t>
    <phoneticPr fontId="1" type="noConversion"/>
  </si>
  <si>
    <t>H1800055</t>
  </si>
  <si>
    <t>오시영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</si>
</sst>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42.177002000000002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1.2214493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752.23443999999995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1622.7954999999999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85.576355000000007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50.339170000000003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7.1424079999999996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268.70440000000002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1.0969589E-2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2.3955636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10.253859500000001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147.50179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63.379147000000003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2.3839999999999999</c:v>
                </c:pt>
                <c:pt idx="1">
                  <c:v>10.188000000000001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5.2151860000000001</c:v>
                </c:pt>
                <c:pt idx="1">
                  <c:v>5.39846</c:v>
                </c:pt>
                <c:pt idx="2">
                  <c:v>4.9261965999999999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183.59372999999999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7.6579155999999999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81.344999999999999</c:v>
                </c:pt>
                <c:pt idx="1">
                  <c:v>6.359</c:v>
                </c:pt>
                <c:pt idx="2">
                  <c:v>12.297000000000001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1511.1922999999999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39.475470000000001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228.85769999999999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1.7379723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1911.3364999999999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6.7199016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0.93476223999999997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73.669610000000006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0.68865894999999999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9.0065100000000005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0.93476223999999997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223.50862000000001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4.5207940000000004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오시영, ID : H1800055)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15:22:04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1511.1922999999999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42.177002000000002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10.253859500000001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81.344999999999999</v>
      </c>
      <c r="G8" s="59">
        <f>'DRIs DATA 입력'!G8</f>
        <v>6.359</v>
      </c>
      <c r="H8" s="59">
        <f>'DRIs DATA 입력'!H8</f>
        <v>12.297000000000001</v>
      </c>
      <c r="I8" s="46"/>
      <c r="J8" s="59" t="s">
        <v>216</v>
      </c>
      <c r="K8" s="59">
        <f>'DRIs DATA 입력'!K8</f>
        <v>2.3839999999999999</v>
      </c>
      <c r="L8" s="59">
        <f>'DRIs DATA 입력'!L8</f>
        <v>10.188000000000001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183.59372999999999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7.6579155999999999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1.7379723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73.669610000000006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39.475470000000001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0.88770694000000006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0.68865894999999999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9.0065100000000005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0.93476223999999997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223.50862000000001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4.5207940000000004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1.2214493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1.3545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228.85769999999999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752.23443999999995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1911.3364999999999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1622.7954999999999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85.576355000000007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50.339170000000003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6.7199016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7.1424079999999996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268.70440000000002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1.0969589E-2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2.3955636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147.50179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63.379147000000003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309</v>
      </c>
      <c r="B1" s="61" t="s">
        <v>331</v>
      </c>
      <c r="G1" s="62" t="s">
        <v>310</v>
      </c>
      <c r="H1" s="61" t="s">
        <v>332</v>
      </c>
    </row>
    <row r="3" spans="1:27" x14ac:dyDescent="0.3">
      <c r="A3" s="68" t="s">
        <v>311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312</v>
      </c>
      <c r="B4" s="67"/>
      <c r="C4" s="67"/>
      <c r="E4" s="69" t="s">
        <v>313</v>
      </c>
      <c r="F4" s="70"/>
      <c r="G4" s="70"/>
      <c r="H4" s="71"/>
      <c r="J4" s="69" t="s">
        <v>314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315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276</v>
      </c>
      <c r="E5" s="65"/>
      <c r="F5" s="65" t="s">
        <v>50</v>
      </c>
      <c r="G5" s="65" t="s">
        <v>317</v>
      </c>
      <c r="H5" s="65" t="s">
        <v>46</v>
      </c>
      <c r="J5" s="65"/>
      <c r="K5" s="65" t="s">
        <v>318</v>
      </c>
      <c r="L5" s="65" t="s">
        <v>319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312</v>
      </c>
      <c r="B6" s="65">
        <v>1900</v>
      </c>
      <c r="C6" s="65">
        <v>1511.1922999999999</v>
      </c>
      <c r="E6" s="65" t="s">
        <v>320</v>
      </c>
      <c r="F6" s="65">
        <v>55</v>
      </c>
      <c r="G6" s="65">
        <v>15</v>
      </c>
      <c r="H6" s="65">
        <v>7</v>
      </c>
      <c r="J6" s="65" t="s">
        <v>320</v>
      </c>
      <c r="K6" s="65">
        <v>0.1</v>
      </c>
      <c r="L6" s="65">
        <v>4</v>
      </c>
      <c r="N6" s="65" t="s">
        <v>321</v>
      </c>
      <c r="O6" s="65">
        <v>40</v>
      </c>
      <c r="P6" s="65">
        <v>50</v>
      </c>
      <c r="Q6" s="65">
        <v>0</v>
      </c>
      <c r="R6" s="65">
        <v>0</v>
      </c>
      <c r="S6" s="65">
        <v>42.177002000000002</v>
      </c>
      <c r="U6" s="65" t="s">
        <v>322</v>
      </c>
      <c r="V6" s="65">
        <v>0</v>
      </c>
      <c r="W6" s="65">
        <v>0</v>
      </c>
      <c r="X6" s="65">
        <v>20</v>
      </c>
      <c r="Y6" s="65">
        <v>0</v>
      </c>
      <c r="Z6" s="65">
        <v>10.253859500000001</v>
      </c>
    </row>
    <row r="7" spans="1:27" x14ac:dyDescent="0.3">
      <c r="E7" s="65" t="s">
        <v>323</v>
      </c>
      <c r="F7" s="65">
        <v>65</v>
      </c>
      <c r="G7" s="65">
        <v>30</v>
      </c>
      <c r="H7" s="65">
        <v>20</v>
      </c>
      <c r="J7" s="65" t="s">
        <v>323</v>
      </c>
      <c r="K7" s="65">
        <v>1</v>
      </c>
      <c r="L7" s="65">
        <v>10</v>
      </c>
    </row>
    <row r="8" spans="1:27" x14ac:dyDescent="0.3">
      <c r="E8" s="65" t="s">
        <v>324</v>
      </c>
      <c r="F8" s="65">
        <v>81.344999999999999</v>
      </c>
      <c r="G8" s="65">
        <v>6.359</v>
      </c>
      <c r="H8" s="65">
        <v>12.297000000000001</v>
      </c>
      <c r="J8" s="65" t="s">
        <v>324</v>
      </c>
      <c r="K8" s="65">
        <v>2.3839999999999999</v>
      </c>
      <c r="L8" s="65">
        <v>10.188000000000001</v>
      </c>
    </row>
    <row r="13" spans="1:27" x14ac:dyDescent="0.3">
      <c r="A13" s="66" t="s">
        <v>325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326</v>
      </c>
      <c r="B14" s="67"/>
      <c r="C14" s="67"/>
      <c r="D14" s="67"/>
      <c r="E14" s="67"/>
      <c r="F14" s="67"/>
      <c r="H14" s="67" t="s">
        <v>327</v>
      </c>
      <c r="I14" s="67"/>
      <c r="J14" s="67"/>
      <c r="K14" s="67"/>
      <c r="L14" s="67"/>
      <c r="M14" s="67"/>
      <c r="O14" s="67" t="s">
        <v>328</v>
      </c>
      <c r="P14" s="67"/>
      <c r="Q14" s="67"/>
      <c r="R14" s="67"/>
      <c r="S14" s="67"/>
      <c r="T14" s="67"/>
      <c r="V14" s="67" t="s">
        <v>329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450</v>
      </c>
      <c r="C16" s="65">
        <v>650</v>
      </c>
      <c r="D16" s="65">
        <v>0</v>
      </c>
      <c r="E16" s="65">
        <v>3000</v>
      </c>
      <c r="F16" s="65">
        <v>183.59372999999999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7.6579155999999999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1.7379723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73.669610000000006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333</v>
      </c>
      <c r="AK24" s="67"/>
      <c r="AL24" s="67"/>
      <c r="AM24" s="67"/>
      <c r="AN24" s="67"/>
      <c r="AO24" s="67"/>
      <c r="AQ24" s="67" t="s">
        <v>288</v>
      </c>
      <c r="AR24" s="67"/>
      <c r="AS24" s="67"/>
      <c r="AT24" s="67"/>
      <c r="AU24" s="67"/>
      <c r="AV24" s="67"/>
      <c r="AX24" s="67" t="s">
        <v>334</v>
      </c>
      <c r="AY24" s="67"/>
      <c r="AZ24" s="67"/>
      <c r="BA24" s="67"/>
      <c r="BB24" s="67"/>
      <c r="BC24" s="67"/>
      <c r="BE24" s="67" t="s">
        <v>289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335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39.475470000000001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0.88770694000000006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0.68865894999999999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9.0065100000000005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0.93476223999999997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223.50862000000001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4.5207940000000004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1.2214493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1.3545</v>
      </c>
    </row>
    <row r="33" spans="1:68" x14ac:dyDescent="0.3">
      <c r="A33" s="66" t="s">
        <v>291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293</v>
      </c>
      <c r="W34" s="67"/>
      <c r="X34" s="67"/>
      <c r="Y34" s="67"/>
      <c r="Z34" s="67"/>
      <c r="AA34" s="67"/>
      <c r="AC34" s="67" t="s">
        <v>294</v>
      </c>
      <c r="AD34" s="67"/>
      <c r="AE34" s="67"/>
      <c r="AF34" s="67"/>
      <c r="AG34" s="67"/>
      <c r="AH34" s="67"/>
      <c r="AJ34" s="67" t="s">
        <v>295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228.85769999999999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752.23443999999995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1911.3364999999999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1622.7954999999999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85.576355000000007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50.339170000000003</v>
      </c>
    </row>
    <row r="43" spans="1:68" x14ac:dyDescent="0.3">
      <c r="A43" s="66" t="s">
        <v>296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297</v>
      </c>
      <c r="B44" s="67"/>
      <c r="C44" s="67"/>
      <c r="D44" s="67"/>
      <c r="E44" s="67"/>
      <c r="F44" s="67"/>
      <c r="H44" s="67" t="s">
        <v>298</v>
      </c>
      <c r="I44" s="67"/>
      <c r="J44" s="67"/>
      <c r="K44" s="67"/>
      <c r="L44" s="67"/>
      <c r="M44" s="67"/>
      <c r="O44" s="67" t="s">
        <v>299</v>
      </c>
      <c r="P44" s="67"/>
      <c r="Q44" s="67"/>
      <c r="R44" s="67"/>
      <c r="S44" s="67"/>
      <c r="T44" s="67"/>
      <c r="V44" s="67" t="s">
        <v>300</v>
      </c>
      <c r="W44" s="67"/>
      <c r="X44" s="67"/>
      <c r="Y44" s="67"/>
      <c r="Z44" s="67"/>
      <c r="AA44" s="67"/>
      <c r="AC44" s="67" t="s">
        <v>301</v>
      </c>
      <c r="AD44" s="67"/>
      <c r="AE44" s="67"/>
      <c r="AF44" s="67"/>
      <c r="AG44" s="67"/>
      <c r="AH44" s="67"/>
      <c r="AJ44" s="67" t="s">
        <v>302</v>
      </c>
      <c r="AK44" s="67"/>
      <c r="AL44" s="67"/>
      <c r="AM44" s="67"/>
      <c r="AN44" s="67"/>
      <c r="AO44" s="67"/>
      <c r="AQ44" s="67" t="s">
        <v>303</v>
      </c>
      <c r="AR44" s="67"/>
      <c r="AS44" s="67"/>
      <c r="AT44" s="67"/>
      <c r="AU44" s="67"/>
      <c r="AV44" s="67"/>
      <c r="AX44" s="67" t="s">
        <v>304</v>
      </c>
      <c r="AY44" s="67"/>
      <c r="AZ44" s="67"/>
      <c r="BA44" s="67"/>
      <c r="BB44" s="67"/>
      <c r="BC44" s="67"/>
      <c r="BE44" s="67" t="s">
        <v>305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6.7199016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7.1424079999999996</v>
      </c>
      <c r="O46" s="65" t="s">
        <v>306</v>
      </c>
      <c r="P46" s="65">
        <v>600</v>
      </c>
      <c r="Q46" s="65">
        <v>800</v>
      </c>
      <c r="R46" s="65">
        <v>0</v>
      </c>
      <c r="S46" s="65">
        <v>10000</v>
      </c>
      <c r="T46" s="65">
        <v>268.70440000000002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1.0969589E-2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2.3955636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147.50179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63.379147000000003</v>
      </c>
      <c r="AX46" s="65" t="s">
        <v>307</v>
      </c>
      <c r="AY46" s="65"/>
      <c r="AZ46" s="65"/>
      <c r="BA46" s="65"/>
      <c r="BB46" s="65"/>
      <c r="BC46" s="65"/>
      <c r="BE46" s="65" t="s">
        <v>308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330</v>
      </c>
      <c r="D2" s="61">
        <v>44</v>
      </c>
      <c r="E2" s="61">
        <v>1511.1922999999999</v>
      </c>
      <c r="F2" s="61">
        <v>279.01209999999998</v>
      </c>
      <c r="G2" s="61">
        <v>21.810196000000001</v>
      </c>
      <c r="H2" s="61">
        <v>11.401600999999999</v>
      </c>
      <c r="I2" s="61">
        <v>10.408595999999999</v>
      </c>
      <c r="J2" s="61">
        <v>42.177002000000002</v>
      </c>
      <c r="K2" s="61">
        <v>25.028594999999999</v>
      </c>
      <c r="L2" s="61">
        <v>17.148406999999999</v>
      </c>
      <c r="M2" s="61">
        <v>10.253859500000001</v>
      </c>
      <c r="N2" s="61">
        <v>1.0203111</v>
      </c>
      <c r="O2" s="61">
        <v>4.6007094000000004</v>
      </c>
      <c r="P2" s="61">
        <v>469.74802</v>
      </c>
      <c r="Q2" s="61">
        <v>9.5258409999999998</v>
      </c>
      <c r="R2" s="61">
        <v>183.59372999999999</v>
      </c>
      <c r="S2" s="61">
        <v>55.008293000000002</v>
      </c>
      <c r="T2" s="61">
        <v>1543.0247999999999</v>
      </c>
      <c r="U2" s="61">
        <v>1.7379723</v>
      </c>
      <c r="V2" s="61">
        <v>7.6579155999999999</v>
      </c>
      <c r="W2" s="61">
        <v>73.669610000000006</v>
      </c>
      <c r="X2" s="61">
        <v>39.475470000000001</v>
      </c>
      <c r="Y2" s="61">
        <v>0.88770694000000006</v>
      </c>
      <c r="Z2" s="61">
        <v>0.68865894999999999</v>
      </c>
      <c r="AA2" s="61">
        <v>9.0065100000000005</v>
      </c>
      <c r="AB2" s="61">
        <v>0.93476223999999997</v>
      </c>
      <c r="AC2" s="61">
        <v>223.50862000000001</v>
      </c>
      <c r="AD2" s="61">
        <v>4.5207940000000004</v>
      </c>
      <c r="AE2" s="61">
        <v>1.2214493</v>
      </c>
      <c r="AF2" s="61">
        <v>1.3545</v>
      </c>
      <c r="AG2" s="61">
        <v>228.85769999999999</v>
      </c>
      <c r="AH2" s="61">
        <v>106.050865</v>
      </c>
      <c r="AI2" s="61">
        <v>122.80683000000001</v>
      </c>
      <c r="AJ2" s="61">
        <v>752.23443999999995</v>
      </c>
      <c r="AK2" s="61">
        <v>1911.3364999999999</v>
      </c>
      <c r="AL2" s="61">
        <v>85.576355000000007</v>
      </c>
      <c r="AM2" s="61">
        <v>1622.7954999999999</v>
      </c>
      <c r="AN2" s="61">
        <v>50.339170000000003</v>
      </c>
      <c r="AO2" s="61">
        <v>6.7199016</v>
      </c>
      <c r="AP2" s="61">
        <v>4.5616589999999997</v>
      </c>
      <c r="AQ2" s="61">
        <v>2.1582425000000001</v>
      </c>
      <c r="AR2" s="61">
        <v>7.1424079999999996</v>
      </c>
      <c r="AS2" s="61">
        <v>268.70440000000002</v>
      </c>
      <c r="AT2" s="61">
        <v>1.0969589E-2</v>
      </c>
      <c r="AU2" s="61">
        <v>2.3955636</v>
      </c>
      <c r="AV2" s="61">
        <v>147.50179</v>
      </c>
      <c r="AW2" s="61">
        <v>63.379147000000003</v>
      </c>
      <c r="AX2" s="61">
        <v>4.9351531999999997E-2</v>
      </c>
      <c r="AY2" s="61">
        <v>0.69454134000000001</v>
      </c>
      <c r="AZ2" s="61">
        <v>134.14635999999999</v>
      </c>
      <c r="BA2" s="61">
        <v>15.544392999999999</v>
      </c>
      <c r="BB2" s="61">
        <v>5.2151860000000001</v>
      </c>
      <c r="BC2" s="61">
        <v>5.39846</v>
      </c>
      <c r="BD2" s="61">
        <v>4.9261965999999999</v>
      </c>
      <c r="BE2" s="61">
        <v>0.32499728</v>
      </c>
      <c r="BF2" s="61">
        <v>1.2972488</v>
      </c>
      <c r="BG2" s="61">
        <v>6.9387240000000003E-3</v>
      </c>
      <c r="BH2" s="61">
        <v>1.8805405000000001E-2</v>
      </c>
      <c r="BI2" s="61">
        <v>1.4061028E-2</v>
      </c>
      <c r="BJ2" s="61">
        <v>4.5864567000000002E-2</v>
      </c>
      <c r="BK2" s="61">
        <v>5.3374800000000001E-4</v>
      </c>
      <c r="BL2" s="61">
        <v>9.1740859999999994E-2</v>
      </c>
      <c r="BM2" s="61">
        <v>0.85135550000000004</v>
      </c>
      <c r="BN2" s="61">
        <v>0.21371180000000001</v>
      </c>
      <c r="BO2" s="61">
        <v>15.654614</v>
      </c>
      <c r="BP2" s="61">
        <v>1.6594781999999999</v>
      </c>
      <c r="BQ2" s="61">
        <v>4.0058639999999999</v>
      </c>
      <c r="BR2" s="61">
        <v>16.090219999999999</v>
      </c>
      <c r="BS2" s="61">
        <v>16.640034</v>
      </c>
      <c r="BT2" s="61">
        <v>1.8611808000000001</v>
      </c>
      <c r="BU2" s="61">
        <v>2.9277403E-2</v>
      </c>
      <c r="BV2" s="61">
        <v>1.9767719999999999E-2</v>
      </c>
      <c r="BW2" s="61">
        <v>0.12967002</v>
      </c>
      <c r="BX2" s="61">
        <v>0.45981126999999999</v>
      </c>
      <c r="BY2" s="61">
        <v>5.4761812E-2</v>
      </c>
      <c r="BZ2" s="61">
        <v>3.1558010000000002E-4</v>
      </c>
      <c r="CA2" s="61">
        <v>0.33658704</v>
      </c>
      <c r="CB2" s="61">
        <v>4.9949510000000001E-3</v>
      </c>
      <c r="CC2" s="61">
        <v>7.2944289999999995E-2</v>
      </c>
      <c r="CD2" s="61">
        <v>0.91774946000000002</v>
      </c>
      <c r="CE2" s="61">
        <v>2.0663582E-2</v>
      </c>
      <c r="CF2" s="61">
        <v>0.14353245000000001</v>
      </c>
      <c r="CG2" s="61">
        <v>4.9500000000000003E-7</v>
      </c>
      <c r="CH2" s="61">
        <v>1.7008032999999999E-2</v>
      </c>
      <c r="CI2" s="61">
        <v>2.5329929999999999E-3</v>
      </c>
      <c r="CJ2" s="61">
        <v>2.0998342000000001</v>
      </c>
      <c r="CK2" s="61">
        <v>3.544101E-3</v>
      </c>
      <c r="CL2" s="61">
        <v>0.31357950000000001</v>
      </c>
      <c r="CM2" s="61">
        <v>0.75846064000000002</v>
      </c>
      <c r="CN2" s="61">
        <v>1679.0229999999999</v>
      </c>
      <c r="CO2" s="61">
        <v>2808.0763999999999</v>
      </c>
      <c r="CP2" s="61">
        <v>1143.06</v>
      </c>
      <c r="CQ2" s="61">
        <v>545.42705999999998</v>
      </c>
      <c r="CR2" s="61">
        <v>286.65352999999999</v>
      </c>
      <c r="CS2" s="61">
        <v>439.25896999999998</v>
      </c>
      <c r="CT2" s="61">
        <v>1586.3785</v>
      </c>
      <c r="CU2" s="61">
        <v>800.32489999999996</v>
      </c>
      <c r="CV2" s="61">
        <v>1428.7391</v>
      </c>
      <c r="CW2" s="61">
        <v>821.50250000000005</v>
      </c>
      <c r="CX2" s="61">
        <v>261.57202000000001</v>
      </c>
      <c r="CY2" s="61">
        <v>2320.6284000000001</v>
      </c>
      <c r="CZ2" s="61">
        <v>841.77430000000004</v>
      </c>
      <c r="DA2" s="61">
        <v>2201.0916000000002</v>
      </c>
      <c r="DB2" s="61">
        <v>2433.1439999999998</v>
      </c>
      <c r="DC2" s="61">
        <v>2838.2004000000002</v>
      </c>
      <c r="DD2" s="61">
        <v>4393.6469999999999</v>
      </c>
      <c r="DE2" s="61">
        <v>732.41943000000003</v>
      </c>
      <c r="DF2" s="61">
        <v>3023.5446999999999</v>
      </c>
      <c r="DG2" s="61">
        <v>1014.60236</v>
      </c>
      <c r="DH2" s="61">
        <v>46.240772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15.544392999999999</v>
      </c>
      <c r="B6">
        <f>BB2</f>
        <v>5.2151860000000001</v>
      </c>
      <c r="C6">
        <f>BC2</f>
        <v>5.39846</v>
      </c>
      <c r="D6">
        <f>BD2</f>
        <v>4.9261965999999999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28067</v>
      </c>
      <c r="C2" s="56">
        <f ca="1">YEAR(TODAY())-YEAR(B2)+IF(TODAY()&gt;=DATE(YEAR(TODAY()),MONTH(B2),DAY(B2)),0,-1)</f>
        <v>45</v>
      </c>
      <c r="E2" s="52">
        <v>159.30000000000001</v>
      </c>
      <c r="F2" s="53" t="s">
        <v>39</v>
      </c>
      <c r="G2" s="52">
        <v>65.599999999999994</v>
      </c>
      <c r="H2" s="51" t="s">
        <v>41</v>
      </c>
      <c r="I2" s="72">
        <f>ROUND(G3/E3^2,1)</f>
        <v>25.9</v>
      </c>
    </row>
    <row r="3" spans="1:9" x14ac:dyDescent="0.3">
      <c r="E3" s="51">
        <f>E2/100</f>
        <v>1.5930000000000002</v>
      </c>
      <c r="F3" s="51" t="s">
        <v>40</v>
      </c>
      <c r="G3" s="51">
        <f>G2</f>
        <v>65.599999999999994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오시영, ID : H1800055)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15:22:04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44323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45</v>
      </c>
      <c r="G12" s="94"/>
      <c r="H12" s="94"/>
      <c r="I12" s="94"/>
      <c r="K12" s="123">
        <f>'개인정보 및 신체계측 입력'!E2</f>
        <v>159.30000000000001</v>
      </c>
      <c r="L12" s="124"/>
      <c r="M12" s="117">
        <f>'개인정보 및 신체계측 입력'!G2</f>
        <v>65.599999999999994</v>
      </c>
      <c r="N12" s="118"/>
      <c r="O12" s="113" t="s">
        <v>271</v>
      </c>
      <c r="P12" s="107"/>
      <c r="Q12" s="90">
        <f>'개인정보 및 신체계측 입력'!I2</f>
        <v>25.9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오시영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81.344999999999999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6.359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12.297000000000001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10.199999999999999</v>
      </c>
      <c r="L72" s="36" t="s">
        <v>53</v>
      </c>
      <c r="M72" s="36">
        <f>ROUND('DRIs DATA'!K8,1)</f>
        <v>2.4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24.48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63.82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39.479999999999997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62.32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28.61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127.42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67.2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2021-11-17T07:01:09Z</dcterms:modified>
</cp:coreProperties>
</file>