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<sst xmlns="http://schemas.openxmlformats.org/spreadsheetml/2006/main" count="692" uniqueCount="364">
  <si>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</si>
  <si>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</si>
  <si>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</si>
  <si>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</si>
  <si>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</si>
  <si>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</si>
  <si>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</si>
  <si>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</si>
  <si>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</si>
  <si>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</si>
  <si>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</si>
  <si>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</si>
  <si>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</si>
  <si>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</si>
  <si>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</si>
  <si>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</si>
  <si>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</si>
  <si>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</si>
  <si>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</si>
  <si>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</si>
  <si>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</si>
  <si>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</si>
  <si>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</si>
  <si>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</si>
  <si>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</si>
  <si>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</si>
  <si>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</si>
  <si>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</si>
  <si>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</si>
  <si>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</si>
  <si>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</si>
  <si>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</si>
  <si>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</si>
  <si>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</si>
  <si>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</si>
  <si>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</si>
  <si>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</si>
  <si>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</si>
  <si>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</si>
  <si>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</si>
  <si>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</si>
  <si>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</si>
  <si>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</si>
  <si>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</si>
  <si>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</si>
  <si>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</si>
  <si>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</si>
  <si>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</si>
  <si>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</si>
  <si>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</si>
  <si>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</si>
  <si>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</si>
  <si>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</si>
  <si>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</si>
  <si>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</si>
  <si>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</si>
  <si>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</si>
  <si>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</si>
  <si>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</si>
  <si>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</si>
  <si>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</si>
  <si>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</si>
  <si>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</si>
  <si>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</si>
  <si>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</si>
  <si>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</si>
  <si>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</si>
  <si>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</si>
  <si>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</si>
  <si>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</si>
  <si>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</si>
  <si>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</si>
  <si>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</si>
  <si>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</si>
  <si>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</si>
  <si>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</si>
  <si>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</si>
  <si>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</si>
  <si>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</si>
  <si>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</si>
  <si>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</si>
  <si>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</si>
  <si>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</si>
  <si>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</si>
  <si>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</si>
  <si>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</si>
  <si>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</si>
  <si>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</si>
  <si>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</si>
  <si>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</si>
  <si>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</si>
  <si>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</si>
  <si>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</si>
  <si>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</si>
  <si>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</si>
  <si>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</si>
  <si>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</si>
  <si>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</si>
  <si>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</si>
  <si>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</si>
  <si>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</si>
  <si>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</si>
  <si>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</si>
  <si>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</si>
  <si>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</si>
  <si>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</si>
  <si>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</si>
  <si>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</si>
  <si>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</si>
  <si>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</si>
  <si>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</si>
  <si>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</si>
  <si>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</si>
  <si>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</si>
  <si>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</si>
  <si>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</si>
  <si>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</si>
  <si>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</si>
  <si>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</si>
  <si>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</si>
  <si>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</si>
  <si>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</si>
  <si>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</si>
  <si>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</si>
  <si>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</si>
  <si>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</si>
  <si>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</si>
  <si>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</si>
  <si>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</si>
  <si>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</si>
  <si>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</si>
  <si>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</si>
  <si>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</si>
  <si>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</si>
  <si>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</si>
  <si>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</si>
  <si>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</si>
  <si>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</si>
  <si>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</si>
  <si>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</si>
  <si>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</si>
  <si>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</si>
  <si>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</si>
  <si>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</si>
  <si>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</si>
  <si>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</si>
  <si>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</si>
  <si>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</si>
  <si>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</si>
  <si>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</si>
  <si>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</si>
  <si>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</si>
  <si>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</si>
  <si>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</si>
  <si>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</si>
  <si>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</si>
  <si>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</si>
  <si>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</si>
  <si>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</si>
  <si>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</si>
  <si>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</si>
  <si>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</si>
  <si>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</si>
  <si>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</si>
  <si>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</si>
  <si>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</si>
  <si>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</si>
  <si>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</si>
  <si>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</si>
  <si>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</si>
  <si>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</si>
  <si>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</si>
  <si>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</si>
  <si>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</si>
  <si>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</si>
  <si>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</si>
  <si>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</si>
  <si>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</si>
  <si>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</si>
  <si>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</si>
  <si>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</si>
  <si>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</si>
  <si>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</si>
  <si>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</si>
  <si>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</si>
  <si>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</si>
  <si>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</si>
  <si>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</si>
  <si>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</si>
  <si>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</si>
  <si>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</si>
  <si>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</si>
  <si>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</si>
  <si>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</si>
  <si>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</si>
  <si>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</si>
  <si>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</si>
  <si>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</si>
  <si>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</si>
  <si>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</si>
  <si>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</si>
  <si>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</si>
  <si>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</si>
  <si>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</si>
  <si>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</si>
  <si>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</si>
  <si>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</si>
  <si>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</si>
  <si>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</si>
  <si>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</si>
  <si>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</si>
  <si>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</si>
  <si>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</si>
  <si>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</si>
  <si>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</si>
  <si>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</si>
  <si>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</si>
  <si>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</si>
  <si>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</si>
  <si>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</si>
  <si>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</si>
  <si>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</si>
  <si>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</si>
  <si>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</si>
  <si>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</si>
  <si>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</si>
  <si>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</si>
  <si>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</si>
  <si>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</si>
  <si>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</si>
  <si>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</si>
  <si>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</si>
  <si>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</si>
  <si>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</si>
  <si>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</si>
  <si>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</si>
  <si>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</si>
  <si>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</si>
  <si>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</si>
  <si>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</si>
  <si>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</si>
  <si>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</si>
  <si>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</si>
  <si>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</si>
  <si>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</si>
  <si>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</si>
  <si>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</si>
  <si>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</si>
  <si>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</si>
  <si>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</si>
  <si>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</si>
  <si>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</si>
  <si>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</si>
  <si>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</si>
  <si>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</si>
  <si>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</si>
  <si>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</si>
  <si>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</si>
  <si>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</si>
  <si>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</si>
  <si>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</si>
  <si>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</si>
  <si>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</si>
  <si>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</si>
  <si>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</si>
  <si>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</si>
  <si>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</si>
  <si>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</si>
  <si>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</si>
  <si>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</si>
  <si>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</si>
  <si>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</si>
  <si>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</si>
  <si>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</si>
  <si>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</si>
  <si>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</si>
  <si>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</si>
  <si>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</si>
  <si>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</si>
  <si>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</si>
  <si>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</si>
  <si>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</si>
  <si>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</si>
  <si>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</si>
  <si>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</si>
  <si>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</si>
  <si>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</si>
  <si>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</si>
  <si>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칼륨</t>
    <phoneticPr fontId="1" type="noConversion"/>
  </si>
  <si>
    <t>미량 무기질</t>
    <phoneticPr fontId="1" type="noConversion"/>
  </si>
  <si>
    <t>셀레늄</t>
    <phoneticPr fontId="1" type="noConversion"/>
  </si>
  <si>
    <t>크롬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</si>
  <si>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</si>
  <si>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</si>
  <si>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</si>
  <si>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적정비율(최소)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</si>
  <si>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</si>
  <si>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</si>
  <si>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</si>
  <si>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</si>
  <si>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</si>
  <si>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</si>
  <si>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</si>
  <si>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지용성 비타민</t>
    <phoneticPr fontId="1" type="noConversion"/>
  </si>
  <si>
    <t>평균필요량</t>
    <phoneticPr fontId="1" type="noConversion"/>
  </si>
  <si>
    <t>단백질(g/일)</t>
    <phoneticPr fontId="1" type="noConversion"/>
  </si>
  <si>
    <t>정보</t>
    <phoneticPr fontId="1" type="noConversion"/>
  </si>
  <si>
    <t>(설문지 : FFQ 95문항 설문지, 사용자 : 김종식, ID : H1800073)</t>
  </si>
  <si>
    <t>출력시각</t>
    <phoneticPr fontId="1" type="noConversion"/>
  </si>
  <si>
    <t>2021년 11월 17일 15:34:12</t>
  </si>
  <si>
    <t>다량영양소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</si>
  <si>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</si>
  <si>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</si>
  <si>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</si>
  <si>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</si>
  <si>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</si>
  <si>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</si>
  <si>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</si>
  <si>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</si>
  <si>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</si>
  <si>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</si>
  <si>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</si>
  <si>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</si>
  <si>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</si>
  <si>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섭취량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</si>
  <si>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</si>
  <si>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</si>
  <si>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</si>
  <si>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</si>
  <si>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</si>
  <si>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</si>
  <si>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</si>
  <si>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</si>
  <si>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</si>
  <si>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상한섭취량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</si>
  <si>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</si>
  <si>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</si>
  <si>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</si>
  <si>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비오틴</t>
    <phoneticPr fontId="1" type="noConversion"/>
  </si>
  <si>
    <t>권장섭취량</t>
    <phoneticPr fontId="1" type="noConversion"/>
  </si>
  <si>
    <t>평균필요량</t>
    <phoneticPr fontId="1" type="noConversion"/>
  </si>
  <si>
    <t>섭취량</t>
    <phoneticPr fontId="1" type="noConversion"/>
  </si>
  <si>
    <t>충분섭취량</t>
    <phoneticPr fontId="1" type="noConversion"/>
  </si>
  <si>
    <t>엽산(μg DFE/일)</t>
    <phoneticPr fontId="1" type="noConversion"/>
  </si>
  <si>
    <t>칼슘</t>
    <phoneticPr fontId="1" type="noConversion"/>
  </si>
  <si>
    <t>인</t>
    <phoneticPr fontId="1" type="noConversion"/>
  </si>
  <si>
    <t>염소</t>
    <phoneticPr fontId="1" type="noConversion"/>
  </si>
  <si>
    <t>마그네슘</t>
    <phoneticPr fontId="1" type="noConversion"/>
  </si>
  <si>
    <t>권장섭취량</t>
    <phoneticPr fontId="1" type="noConversion"/>
  </si>
  <si>
    <t>권장섭취량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</si>
  <si>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</si>
  <si>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</si>
  <si>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</si>
  <si>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</si>
  <si>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</si>
  <si>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</si>
  <si>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</si>
  <si>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상한섭취량</t>
    <phoneticPr fontId="1" type="noConversion"/>
  </si>
  <si>
    <t>평균필요량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</si>
  <si>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</si>
  <si>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</si>
  <si>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</si>
  <si>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H1800073</t>
  </si>
  <si>
    <t>김종식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</si>
</sst>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89.772319999999993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7352"/>
        <c:axId val="742840488"/>
      </c:barChart>
      <c:catAx>
        <c:axId val="74283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0488"/>
        <c:crosses val="autoZero"/>
        <c:auto val="1"/>
        <c:lblAlgn val="ctr"/>
        <c:lblOffset val="100"/>
        <c:noMultiLvlLbl val="0"/>
      </c:catAx>
      <c:valAx>
        <c:axId val="7428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7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3.1225493000000002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464"/>
        <c:axId val="742849504"/>
      </c:barChart>
      <c:catAx>
        <c:axId val="74285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9504"/>
        <c:crosses val="autoZero"/>
        <c:auto val="1"/>
        <c:lblAlgn val="ctr"/>
        <c:lblOffset val="100"/>
        <c:noMultiLvlLbl val="0"/>
      </c:catAx>
      <c:valAx>
        <c:axId val="7428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0.36302590000000001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1856"/>
        <c:axId val="742857736"/>
      </c:barChart>
      <c:catAx>
        <c:axId val="74285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736"/>
        <c:crosses val="autoZero"/>
        <c:auto val="1"/>
        <c:lblAlgn val="ctr"/>
        <c:lblOffset val="100"/>
        <c:noMultiLvlLbl val="0"/>
      </c:catAx>
      <c:valAx>
        <c:axId val="74285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1543.5696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3032"/>
        <c:axId val="742850288"/>
      </c:barChart>
      <c:catAx>
        <c:axId val="74285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0288"/>
        <c:crosses val="autoZero"/>
        <c:auto val="1"/>
        <c:lblAlgn val="ctr"/>
        <c:lblOffset val="100"/>
        <c:noMultiLvlLbl val="0"/>
      </c:catAx>
      <c:valAx>
        <c:axId val="742850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3398.7617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9896"/>
        <c:axId val="742846368"/>
      </c:barChart>
      <c:catAx>
        <c:axId val="74284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6368"/>
        <c:crosses val="autoZero"/>
        <c:auto val="1"/>
        <c:lblAlgn val="ctr"/>
        <c:lblOffset val="100"/>
        <c:noMultiLvlLbl val="0"/>
      </c:catAx>
      <c:valAx>
        <c:axId val="742846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275.35649999999998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168"/>
        <c:axId val="742856560"/>
      </c:barChart>
      <c:catAx>
        <c:axId val="74285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6560"/>
        <c:crosses val="autoZero"/>
        <c:auto val="1"/>
        <c:lblAlgn val="ctr"/>
        <c:lblOffset val="100"/>
        <c:noMultiLvlLbl val="0"/>
      </c:catAx>
      <c:valAx>
        <c:axId val="74285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133.84227000000001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8720"/>
        <c:axId val="742853816"/>
      </c:barChart>
      <c:catAx>
        <c:axId val="74284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3816"/>
        <c:crosses val="autoZero"/>
        <c:auto val="1"/>
        <c:lblAlgn val="ctr"/>
        <c:lblOffset val="100"/>
        <c:noMultiLvlLbl val="0"/>
      </c:catAx>
      <c:valAx>
        <c:axId val="74285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13.232187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976"/>
        <c:axId val="742852640"/>
      </c:barChart>
      <c:catAx>
        <c:axId val="742845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2640"/>
        <c:crosses val="autoZero"/>
        <c:auto val="1"/>
        <c:lblAlgn val="ctr"/>
        <c:lblOffset val="100"/>
        <c:noMultiLvlLbl val="0"/>
      </c:catAx>
      <c:valAx>
        <c:axId val="74285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820.02715999999998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4600"/>
        <c:axId val="742855384"/>
      </c:barChart>
      <c:catAx>
        <c:axId val="74285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5384"/>
        <c:crosses val="autoZero"/>
        <c:auto val="1"/>
        <c:lblAlgn val="ctr"/>
        <c:lblOffset val="100"/>
        <c:noMultiLvlLbl val="0"/>
      </c:catAx>
      <c:valAx>
        <c:axId val="742855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7.6412625999999997E-2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6952"/>
        <c:axId val="742857344"/>
      </c:barChart>
      <c:catAx>
        <c:axId val="74285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7344"/>
        <c:crosses val="autoZero"/>
        <c:auto val="1"/>
        <c:lblAlgn val="ctr"/>
        <c:lblOffset val="100"/>
        <c:noMultiLvlLbl val="0"/>
      </c:catAx>
      <c:valAx>
        <c:axId val="74285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3.9416630000000001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7152"/>
        <c:axId val="742847544"/>
      </c:barChart>
      <c:catAx>
        <c:axId val="74284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7544"/>
        <c:crosses val="autoZero"/>
        <c:auto val="1"/>
        <c:lblAlgn val="ctr"/>
        <c:lblOffset val="100"/>
        <c:noMultiLvlLbl val="0"/>
      </c:catAx>
      <c:valAx>
        <c:axId val="742847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29.665495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4216"/>
        <c:axId val="742836176"/>
      </c:barChart>
      <c:catAx>
        <c:axId val="742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176"/>
        <c:crosses val="autoZero"/>
        <c:auto val="1"/>
        <c:lblAlgn val="ctr"/>
        <c:lblOffset val="100"/>
        <c:noMultiLvlLbl val="0"/>
      </c:catAx>
      <c:valAx>
        <c:axId val="742836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415.29343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60480"/>
        <c:axId val="742858128"/>
      </c:barChart>
      <c:catAx>
        <c:axId val="7428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8128"/>
        <c:crosses val="autoZero"/>
        <c:auto val="1"/>
        <c:lblAlgn val="ctr"/>
        <c:lblOffset val="100"/>
        <c:noMultiLvlLbl val="0"/>
      </c:catAx>
      <c:valAx>
        <c:axId val="742858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99.742546000000004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58912"/>
        <c:axId val="742859696"/>
      </c:barChart>
      <c:catAx>
        <c:axId val="74285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59696"/>
        <c:crosses val="autoZero"/>
        <c:auto val="1"/>
        <c:lblAlgn val="ctr"/>
        <c:lblOffset val="100"/>
        <c:noMultiLvlLbl val="0"/>
      </c:catAx>
      <c:valAx>
        <c:axId val="742859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5.22</c:v>
                </c:pt>
                <c:pt idx="1">
                  <c:v>24.452000000000002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59304"/>
        <c:axId val="742860088"/>
      </c:barChart>
      <c:catAx>
        <c:axId val="74285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60088"/>
        <c:crosses val="autoZero"/>
        <c:auto val="1"/>
        <c:lblAlgn val="ctr"/>
        <c:lblOffset val="100"/>
        <c:noMultiLvlLbl val="0"/>
      </c:catAx>
      <c:valAx>
        <c:axId val="74286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5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17.974281000000001</c:v>
                </c:pt>
                <c:pt idx="1">
                  <c:v>16.900244000000001</c:v>
                </c:pt>
                <c:pt idx="2">
                  <c:v>25.346734999999999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605.0086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4424"/>
        <c:axId val="742805600"/>
      </c:barChart>
      <c:catAx>
        <c:axId val="74280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5600"/>
        <c:crosses val="autoZero"/>
        <c:auto val="1"/>
        <c:lblAlgn val="ctr"/>
        <c:lblOffset val="100"/>
        <c:noMultiLvlLbl val="0"/>
      </c:catAx>
      <c:valAx>
        <c:axId val="74280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21.833625999999999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7760"/>
        <c:axId val="742798152"/>
      </c:barChart>
      <c:catAx>
        <c:axId val="74279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152"/>
        <c:crosses val="autoZero"/>
        <c:auto val="1"/>
        <c:lblAlgn val="ctr"/>
        <c:lblOffset val="100"/>
        <c:noMultiLvlLbl val="0"/>
      </c:catAx>
      <c:valAx>
        <c:axId val="74279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69.929000000000002</c:v>
                </c:pt>
                <c:pt idx="1">
                  <c:v>12.471</c:v>
                </c:pt>
                <c:pt idx="2">
                  <c:v>17.600000000000001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800112"/>
        <c:axId val="742800896"/>
      </c:barChart>
      <c:catAx>
        <c:axId val="74280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896"/>
        <c:crosses val="autoZero"/>
        <c:auto val="1"/>
        <c:lblAlgn val="ctr"/>
        <c:lblOffset val="100"/>
        <c:noMultiLvlLbl val="0"/>
      </c:catAx>
      <c:valAx>
        <c:axId val="74280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2536.1959999999999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584"/>
        <c:axId val="742802464"/>
      </c:barChart>
      <c:catAx>
        <c:axId val="74279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2464"/>
        <c:crosses val="autoZero"/>
        <c:auto val="1"/>
        <c:lblAlgn val="ctr"/>
        <c:lblOffset val="100"/>
        <c:noMultiLvlLbl val="0"/>
      </c:catAx>
      <c:valAx>
        <c:axId val="742802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79.461783999999994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5408"/>
        <c:axId val="742800504"/>
      </c:barChart>
      <c:catAx>
        <c:axId val="74279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0504"/>
        <c:crosses val="autoZero"/>
        <c:auto val="1"/>
        <c:lblAlgn val="ctr"/>
        <c:lblOffset val="100"/>
        <c:noMultiLvlLbl val="0"/>
      </c:catAx>
      <c:valAx>
        <c:axId val="742800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757.60364000000004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1288"/>
        <c:axId val="742801680"/>
      </c:barChart>
      <c:catAx>
        <c:axId val="74280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1680"/>
        <c:crosses val="autoZero"/>
        <c:auto val="1"/>
        <c:lblAlgn val="ctr"/>
        <c:lblOffset val="100"/>
        <c:noMultiLvlLbl val="0"/>
      </c:catAx>
      <c:valAx>
        <c:axId val="74280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3.8111424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8136"/>
        <c:axId val="742836568"/>
      </c:barChart>
      <c:catAx>
        <c:axId val="742838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6568"/>
        <c:crosses val="autoZero"/>
        <c:auto val="1"/>
        <c:lblAlgn val="ctr"/>
        <c:lblOffset val="100"/>
        <c:noMultiLvlLbl val="0"/>
      </c:catAx>
      <c:valAx>
        <c:axId val="742836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7504.6729999999998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03248"/>
        <c:axId val="742803640"/>
      </c:barChart>
      <c:catAx>
        <c:axId val="74280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03640"/>
        <c:crosses val="autoZero"/>
        <c:auto val="1"/>
        <c:lblAlgn val="ctr"/>
        <c:lblOffset val="100"/>
        <c:noMultiLvlLbl val="0"/>
      </c:catAx>
      <c:valAx>
        <c:axId val="74280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0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17.505500000000001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6192"/>
        <c:axId val="742798544"/>
      </c:barChart>
      <c:catAx>
        <c:axId val="74279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8544"/>
        <c:crosses val="autoZero"/>
        <c:auto val="1"/>
        <c:lblAlgn val="ctr"/>
        <c:lblOffset val="100"/>
        <c:noMultiLvlLbl val="0"/>
      </c:catAx>
      <c:valAx>
        <c:axId val="74279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2.0376183999999999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798936"/>
        <c:axId val="742799328"/>
      </c:barChart>
      <c:catAx>
        <c:axId val="74279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799328"/>
        <c:crosses val="autoZero"/>
        <c:auto val="1"/>
        <c:lblAlgn val="ctr"/>
        <c:lblOffset val="100"/>
        <c:noMultiLvlLbl val="0"/>
      </c:catAx>
      <c:valAx>
        <c:axId val="74279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79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254.02074999999999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1664"/>
        <c:axId val="742838528"/>
      </c:barChart>
      <c:catAx>
        <c:axId val="7428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8528"/>
        <c:crosses val="autoZero"/>
        <c:auto val="1"/>
        <c:lblAlgn val="ctr"/>
        <c:lblOffset val="100"/>
        <c:noMultiLvlLbl val="0"/>
      </c:catAx>
      <c:valAx>
        <c:axId val="742838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1.8805357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3624"/>
        <c:axId val="742844800"/>
      </c:barChart>
      <c:catAx>
        <c:axId val="7428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4800"/>
        <c:crosses val="autoZero"/>
        <c:auto val="1"/>
        <c:lblAlgn val="ctr"/>
        <c:lblOffset val="100"/>
        <c:noMultiLvlLbl val="0"/>
      </c:catAx>
      <c:valAx>
        <c:axId val="74284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16.299935999999999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35000"/>
        <c:axId val="742833432"/>
      </c:barChart>
      <c:catAx>
        <c:axId val="742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432"/>
        <c:crosses val="autoZero"/>
        <c:auto val="1"/>
        <c:lblAlgn val="ctr"/>
        <c:lblOffset val="100"/>
        <c:noMultiLvlLbl val="0"/>
      </c:catAx>
      <c:valAx>
        <c:axId val="74283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2.0376183999999999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5192"/>
        <c:axId val="742833040"/>
      </c:barChart>
      <c:catAx>
        <c:axId val="74284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33040"/>
        <c:crosses val="autoZero"/>
        <c:auto val="1"/>
        <c:lblAlgn val="ctr"/>
        <c:lblOffset val="100"/>
        <c:noMultiLvlLbl val="0"/>
      </c:catAx>
      <c:valAx>
        <c:axId val="742833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558.17340000000002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0880"/>
        <c:axId val="742841272"/>
      </c:barChart>
      <c:catAx>
        <c:axId val="74284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1272"/>
        <c:crosses val="autoZero"/>
        <c:auto val="1"/>
        <c:lblAlgn val="ctr"/>
        <c:lblOffset val="100"/>
        <c:noMultiLvlLbl val="0"/>
      </c:catAx>
      <c:valAx>
        <c:axId val="7428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8.1956009999999999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842448"/>
        <c:axId val="742842840"/>
      </c:barChart>
      <c:catAx>
        <c:axId val="7428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842840"/>
        <c:crosses val="autoZero"/>
        <c:auto val="1"/>
        <c:lblAlgn val="ctr"/>
        <c:lblOffset val="100"/>
        <c:noMultiLvlLbl val="0"/>
      </c:catAx>
      <c:valAx>
        <c:axId val="74284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8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김종식, ID : H1800073)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15:34:12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2536.1959999999999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89.772319999999993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29.665495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69.929000000000002</v>
      </c>
      <c r="G8" s="59">
        <f>'DRIs DATA 입력'!G8</f>
        <v>12.471</v>
      </c>
      <c r="H8" s="59">
        <f>'DRIs DATA 입력'!H8</f>
        <v>17.600000000000001</v>
      </c>
      <c r="I8" s="46"/>
      <c r="J8" s="59" t="s">
        <v>216</v>
      </c>
      <c r="K8" s="59">
        <f>'DRIs DATA 입력'!K8</f>
        <v>5.22</v>
      </c>
      <c r="L8" s="59">
        <f>'DRIs DATA 입력'!L8</f>
        <v>24.452000000000002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605.0086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21.833625999999999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3.8111424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254.02074999999999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79.461783999999994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2.2522913999999998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1.8805357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16.299935999999999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2.0376183999999999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558.17340000000002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8.1956009999999999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3.1225493000000002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0.36302590000000001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757.60364000000004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1543.5696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7504.6729999999998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3398.7617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275.35649999999998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133.84227000000001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17.505500000000001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13.232187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820.02715999999998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7.6412625999999997E-2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3.9416630000000001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415.29343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99.742546000000004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306</v>
      </c>
      <c r="B1" s="61" t="s">
        <v>307</v>
      </c>
      <c r="G1" s="62" t="s">
        <v>308</v>
      </c>
      <c r="H1" s="61" t="s">
        <v>309</v>
      </c>
    </row>
    <row r="3" spans="1:27" x14ac:dyDescent="0.3">
      <c r="A3" s="71" t="s">
        <v>310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311</v>
      </c>
      <c r="B4" s="69"/>
      <c r="C4" s="69"/>
      <c r="E4" s="66" t="s">
        <v>293</v>
      </c>
      <c r="F4" s="67"/>
      <c r="G4" s="67"/>
      <c r="H4" s="68"/>
      <c r="J4" s="66" t="s">
        <v>294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312</v>
      </c>
      <c r="V4" s="69"/>
      <c r="W4" s="69"/>
      <c r="X4" s="69"/>
      <c r="Y4" s="69"/>
      <c r="Z4" s="69"/>
    </row>
    <row r="5" spans="1:27" x14ac:dyDescent="0.3">
      <c r="A5" s="65"/>
      <c r="B5" s="65" t="s">
        <v>313</v>
      </c>
      <c r="C5" s="65" t="s">
        <v>276</v>
      </c>
      <c r="E5" s="65"/>
      <c r="F5" s="65" t="s">
        <v>314</v>
      </c>
      <c r="G5" s="65" t="s">
        <v>315</v>
      </c>
      <c r="H5" s="65" t="s">
        <v>316</v>
      </c>
      <c r="J5" s="65"/>
      <c r="K5" s="65" t="s">
        <v>317</v>
      </c>
      <c r="L5" s="65" t="s">
        <v>318</v>
      </c>
      <c r="N5" s="65"/>
      <c r="O5" s="65" t="s">
        <v>319</v>
      </c>
      <c r="P5" s="65" t="s">
        <v>320</v>
      </c>
      <c r="Q5" s="65" t="s">
        <v>321</v>
      </c>
      <c r="R5" s="65" t="s">
        <v>279</v>
      </c>
      <c r="S5" s="65" t="s">
        <v>322</v>
      </c>
      <c r="U5" s="65"/>
      <c r="V5" s="65" t="s">
        <v>304</v>
      </c>
      <c r="W5" s="65" t="s">
        <v>277</v>
      </c>
      <c r="X5" s="65" t="s">
        <v>323</v>
      </c>
      <c r="Y5" s="65" t="s">
        <v>279</v>
      </c>
      <c r="Z5" s="65" t="s">
        <v>324</v>
      </c>
    </row>
    <row r="6" spans="1:27" x14ac:dyDescent="0.3">
      <c r="A6" s="65" t="s">
        <v>292</v>
      </c>
      <c r="B6" s="65">
        <v>2200</v>
      </c>
      <c r="C6" s="65">
        <v>2536.1959999999999</v>
      </c>
      <c r="E6" s="65" t="s">
        <v>295</v>
      </c>
      <c r="F6" s="65">
        <v>55</v>
      </c>
      <c r="G6" s="65">
        <v>15</v>
      </c>
      <c r="H6" s="65">
        <v>7</v>
      </c>
      <c r="J6" s="65" t="s">
        <v>295</v>
      </c>
      <c r="K6" s="65">
        <v>0.1</v>
      </c>
      <c r="L6" s="65">
        <v>4</v>
      </c>
      <c r="N6" s="65" t="s">
        <v>305</v>
      </c>
      <c r="O6" s="65">
        <v>50</v>
      </c>
      <c r="P6" s="65">
        <v>60</v>
      </c>
      <c r="Q6" s="65">
        <v>0</v>
      </c>
      <c r="R6" s="65">
        <v>0</v>
      </c>
      <c r="S6" s="65">
        <v>89.772319999999993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29.665495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302</v>
      </c>
      <c r="K7" s="65">
        <v>1</v>
      </c>
      <c r="L7" s="65">
        <v>10</v>
      </c>
    </row>
    <row r="8" spans="1:27" x14ac:dyDescent="0.3">
      <c r="E8" s="65" t="s">
        <v>327</v>
      </c>
      <c r="F8" s="65">
        <v>69.929000000000002</v>
      </c>
      <c r="G8" s="65">
        <v>12.471</v>
      </c>
      <c r="H8" s="65">
        <v>17.600000000000001</v>
      </c>
      <c r="J8" s="65" t="s">
        <v>296</v>
      </c>
      <c r="K8" s="65">
        <v>5.22</v>
      </c>
      <c r="L8" s="65">
        <v>24.452000000000002</v>
      </c>
    </row>
    <row r="13" spans="1:27" x14ac:dyDescent="0.3">
      <c r="A13" s="70" t="s">
        <v>303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300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304</v>
      </c>
      <c r="C15" s="65" t="s">
        <v>328</v>
      </c>
      <c r="D15" s="65" t="s">
        <v>329</v>
      </c>
      <c r="E15" s="65" t="s">
        <v>330</v>
      </c>
      <c r="F15" s="65" t="s">
        <v>276</v>
      </c>
      <c r="H15" s="65"/>
      <c r="I15" s="65" t="s">
        <v>319</v>
      </c>
      <c r="J15" s="65" t="s">
        <v>277</v>
      </c>
      <c r="K15" s="65" t="s">
        <v>278</v>
      </c>
      <c r="L15" s="65" t="s">
        <v>330</v>
      </c>
      <c r="M15" s="65" t="s">
        <v>276</v>
      </c>
      <c r="O15" s="65"/>
      <c r="P15" s="65" t="s">
        <v>304</v>
      </c>
      <c r="Q15" s="65" t="s">
        <v>277</v>
      </c>
      <c r="R15" s="65" t="s">
        <v>331</v>
      </c>
      <c r="S15" s="65" t="s">
        <v>332</v>
      </c>
      <c r="T15" s="65" t="s">
        <v>333</v>
      </c>
      <c r="V15" s="65"/>
      <c r="W15" s="65" t="s">
        <v>304</v>
      </c>
      <c r="X15" s="65" t="s">
        <v>277</v>
      </c>
      <c r="Y15" s="65" t="s">
        <v>321</v>
      </c>
      <c r="Z15" s="65" t="s">
        <v>334</v>
      </c>
      <c r="AA15" s="65" t="s">
        <v>276</v>
      </c>
    </row>
    <row r="16" spans="1:27" x14ac:dyDescent="0.3">
      <c r="A16" s="65" t="s">
        <v>280</v>
      </c>
      <c r="B16" s="65">
        <v>530</v>
      </c>
      <c r="C16" s="65">
        <v>750</v>
      </c>
      <c r="D16" s="65">
        <v>0</v>
      </c>
      <c r="E16" s="65">
        <v>3000</v>
      </c>
      <c r="F16" s="65">
        <v>605.0086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21.833625999999999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3.8111424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254.02074999999999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335</v>
      </c>
      <c r="B24" s="69"/>
      <c r="C24" s="69"/>
      <c r="D24" s="69"/>
      <c r="E24" s="69"/>
      <c r="F24" s="69"/>
      <c r="H24" s="69" t="s">
        <v>336</v>
      </c>
      <c r="I24" s="69"/>
      <c r="J24" s="69"/>
      <c r="K24" s="69"/>
      <c r="L24" s="69"/>
      <c r="M24" s="69"/>
      <c r="O24" s="69" t="s">
        <v>282</v>
      </c>
      <c r="P24" s="69"/>
      <c r="Q24" s="69"/>
      <c r="R24" s="69"/>
      <c r="S24" s="69"/>
      <c r="T24" s="69"/>
      <c r="V24" s="69" t="s">
        <v>283</v>
      </c>
      <c r="W24" s="69"/>
      <c r="X24" s="69"/>
      <c r="Y24" s="69"/>
      <c r="Z24" s="69"/>
      <c r="AA24" s="69"/>
      <c r="AC24" s="69" t="s">
        <v>337</v>
      </c>
      <c r="AD24" s="69"/>
      <c r="AE24" s="69"/>
      <c r="AF24" s="69"/>
      <c r="AG24" s="69"/>
      <c r="AH24" s="69"/>
      <c r="AJ24" s="69" t="s">
        <v>284</v>
      </c>
      <c r="AK24" s="69"/>
      <c r="AL24" s="69"/>
      <c r="AM24" s="69"/>
      <c r="AN24" s="69"/>
      <c r="AO24" s="69"/>
      <c r="AQ24" s="69" t="s">
        <v>285</v>
      </c>
      <c r="AR24" s="69"/>
      <c r="AS24" s="69"/>
      <c r="AT24" s="69"/>
      <c r="AU24" s="69"/>
      <c r="AV24" s="69"/>
      <c r="AX24" s="69" t="s">
        <v>286</v>
      </c>
      <c r="AY24" s="69"/>
      <c r="AZ24" s="69"/>
      <c r="BA24" s="69"/>
      <c r="BB24" s="69"/>
      <c r="BC24" s="69"/>
      <c r="BE24" s="69" t="s">
        <v>338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304</v>
      </c>
      <c r="C25" s="65" t="s">
        <v>339</v>
      </c>
      <c r="D25" s="65" t="s">
        <v>331</v>
      </c>
      <c r="E25" s="65" t="s">
        <v>334</v>
      </c>
      <c r="F25" s="65" t="s">
        <v>276</v>
      </c>
      <c r="H25" s="65"/>
      <c r="I25" s="65" t="s">
        <v>340</v>
      </c>
      <c r="J25" s="65" t="s">
        <v>277</v>
      </c>
      <c r="K25" s="65" t="s">
        <v>331</v>
      </c>
      <c r="L25" s="65" t="s">
        <v>279</v>
      </c>
      <c r="M25" s="65" t="s">
        <v>276</v>
      </c>
      <c r="O25" s="65"/>
      <c r="P25" s="65" t="s">
        <v>340</v>
      </c>
      <c r="Q25" s="65" t="s">
        <v>277</v>
      </c>
      <c r="R25" s="65" t="s">
        <v>278</v>
      </c>
      <c r="S25" s="65" t="s">
        <v>279</v>
      </c>
      <c r="T25" s="65" t="s">
        <v>276</v>
      </c>
      <c r="V25" s="65"/>
      <c r="W25" s="65" t="s">
        <v>304</v>
      </c>
      <c r="X25" s="65" t="s">
        <v>320</v>
      </c>
      <c r="Y25" s="65" t="s">
        <v>278</v>
      </c>
      <c r="Z25" s="65" t="s">
        <v>330</v>
      </c>
      <c r="AA25" s="65" t="s">
        <v>333</v>
      </c>
      <c r="AC25" s="65"/>
      <c r="AD25" s="65" t="s">
        <v>304</v>
      </c>
      <c r="AE25" s="65" t="s">
        <v>320</v>
      </c>
      <c r="AF25" s="65" t="s">
        <v>278</v>
      </c>
      <c r="AG25" s="65" t="s">
        <v>279</v>
      </c>
      <c r="AH25" s="65" t="s">
        <v>276</v>
      </c>
      <c r="AJ25" s="65"/>
      <c r="AK25" s="65" t="s">
        <v>304</v>
      </c>
      <c r="AL25" s="65" t="s">
        <v>277</v>
      </c>
      <c r="AM25" s="65" t="s">
        <v>278</v>
      </c>
      <c r="AN25" s="65" t="s">
        <v>279</v>
      </c>
      <c r="AO25" s="65" t="s">
        <v>341</v>
      </c>
      <c r="AQ25" s="65"/>
      <c r="AR25" s="65" t="s">
        <v>304</v>
      </c>
      <c r="AS25" s="65" t="s">
        <v>277</v>
      </c>
      <c r="AT25" s="65" t="s">
        <v>278</v>
      </c>
      <c r="AU25" s="65" t="s">
        <v>279</v>
      </c>
      <c r="AV25" s="65" t="s">
        <v>322</v>
      </c>
      <c r="AX25" s="65"/>
      <c r="AY25" s="65" t="s">
        <v>304</v>
      </c>
      <c r="AZ25" s="65" t="s">
        <v>277</v>
      </c>
      <c r="BA25" s="65" t="s">
        <v>342</v>
      </c>
      <c r="BB25" s="65" t="s">
        <v>279</v>
      </c>
      <c r="BC25" s="65" t="s">
        <v>276</v>
      </c>
      <c r="BE25" s="65"/>
      <c r="BF25" s="65" t="s">
        <v>319</v>
      </c>
      <c r="BG25" s="65" t="s">
        <v>328</v>
      </c>
      <c r="BH25" s="65" t="s">
        <v>278</v>
      </c>
      <c r="BI25" s="65" t="s">
        <v>334</v>
      </c>
      <c r="BJ25" s="65" t="s">
        <v>324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79.461783999999994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2.2522913999999998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1.8805357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16.299935999999999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2.0376183999999999</v>
      </c>
      <c r="AJ26" s="65" t="s">
        <v>343</v>
      </c>
      <c r="AK26" s="65">
        <v>320</v>
      </c>
      <c r="AL26" s="65">
        <v>400</v>
      </c>
      <c r="AM26" s="65">
        <v>0</v>
      </c>
      <c r="AN26" s="65">
        <v>1000</v>
      </c>
      <c r="AO26" s="65">
        <v>558.17340000000002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8.1956009999999999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3.1225493000000002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0.36302590000000001</v>
      </c>
    </row>
    <row r="33" spans="1:68" x14ac:dyDescent="0.3">
      <c r="A33" s="70" t="s">
        <v>287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344</v>
      </c>
      <c r="B34" s="69"/>
      <c r="C34" s="69"/>
      <c r="D34" s="69"/>
      <c r="E34" s="69"/>
      <c r="F34" s="69"/>
      <c r="H34" s="69" t="s">
        <v>345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288</v>
      </c>
      <c r="W34" s="69"/>
      <c r="X34" s="69"/>
      <c r="Y34" s="69"/>
      <c r="Z34" s="69"/>
      <c r="AA34" s="69"/>
      <c r="AC34" s="69" t="s">
        <v>346</v>
      </c>
      <c r="AD34" s="69"/>
      <c r="AE34" s="69"/>
      <c r="AF34" s="69"/>
      <c r="AG34" s="69"/>
      <c r="AH34" s="69"/>
      <c r="AJ34" s="69" t="s">
        <v>347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304</v>
      </c>
      <c r="C35" s="65" t="s">
        <v>277</v>
      </c>
      <c r="D35" s="65" t="s">
        <v>329</v>
      </c>
      <c r="E35" s="65" t="s">
        <v>279</v>
      </c>
      <c r="F35" s="65" t="s">
        <v>276</v>
      </c>
      <c r="H35" s="65"/>
      <c r="I35" s="65" t="s">
        <v>304</v>
      </c>
      <c r="J35" s="65" t="s">
        <v>348</v>
      </c>
      <c r="K35" s="65" t="s">
        <v>278</v>
      </c>
      <c r="L35" s="65" t="s">
        <v>334</v>
      </c>
      <c r="M35" s="65" t="s">
        <v>322</v>
      </c>
      <c r="O35" s="65"/>
      <c r="P35" s="65" t="s">
        <v>340</v>
      </c>
      <c r="Q35" s="65" t="s">
        <v>277</v>
      </c>
      <c r="R35" s="65" t="s">
        <v>329</v>
      </c>
      <c r="S35" s="65" t="s">
        <v>279</v>
      </c>
      <c r="T35" s="65" t="s">
        <v>322</v>
      </c>
      <c r="V35" s="65"/>
      <c r="W35" s="65" t="s">
        <v>304</v>
      </c>
      <c r="X35" s="65" t="s">
        <v>348</v>
      </c>
      <c r="Y35" s="65" t="s">
        <v>278</v>
      </c>
      <c r="Z35" s="65" t="s">
        <v>279</v>
      </c>
      <c r="AA35" s="65" t="s">
        <v>324</v>
      </c>
      <c r="AC35" s="65"/>
      <c r="AD35" s="65" t="s">
        <v>304</v>
      </c>
      <c r="AE35" s="65" t="s">
        <v>277</v>
      </c>
      <c r="AF35" s="65" t="s">
        <v>321</v>
      </c>
      <c r="AG35" s="65" t="s">
        <v>279</v>
      </c>
      <c r="AH35" s="65" t="s">
        <v>276</v>
      </c>
      <c r="AJ35" s="65"/>
      <c r="AK35" s="65" t="s">
        <v>304</v>
      </c>
      <c r="AL35" s="65" t="s">
        <v>349</v>
      </c>
      <c r="AM35" s="65" t="s">
        <v>342</v>
      </c>
      <c r="AN35" s="65" t="s">
        <v>330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757.60364000000004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1543.5696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7504.6729999999998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3398.7617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275.35649999999998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133.84227000000001</v>
      </c>
    </row>
    <row r="43" spans="1:68" x14ac:dyDescent="0.3">
      <c r="A43" s="70" t="s">
        <v>289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350</v>
      </c>
      <c r="B44" s="69"/>
      <c r="C44" s="69"/>
      <c r="D44" s="69"/>
      <c r="E44" s="69"/>
      <c r="F44" s="69"/>
      <c r="H44" s="69" t="s">
        <v>351</v>
      </c>
      <c r="I44" s="69"/>
      <c r="J44" s="69"/>
      <c r="K44" s="69"/>
      <c r="L44" s="69"/>
      <c r="M44" s="69"/>
      <c r="O44" s="69" t="s">
        <v>352</v>
      </c>
      <c r="P44" s="69"/>
      <c r="Q44" s="69"/>
      <c r="R44" s="69"/>
      <c r="S44" s="69"/>
      <c r="T44" s="69"/>
      <c r="V44" s="69" t="s">
        <v>353</v>
      </c>
      <c r="W44" s="69"/>
      <c r="X44" s="69"/>
      <c r="Y44" s="69"/>
      <c r="Z44" s="69"/>
      <c r="AA44" s="69"/>
      <c r="AC44" s="69" t="s">
        <v>354</v>
      </c>
      <c r="AD44" s="69"/>
      <c r="AE44" s="69"/>
      <c r="AF44" s="69"/>
      <c r="AG44" s="69"/>
      <c r="AH44" s="69"/>
      <c r="AJ44" s="69" t="s">
        <v>355</v>
      </c>
      <c r="AK44" s="69"/>
      <c r="AL44" s="69"/>
      <c r="AM44" s="69"/>
      <c r="AN44" s="69"/>
      <c r="AO44" s="69"/>
      <c r="AQ44" s="69" t="s">
        <v>290</v>
      </c>
      <c r="AR44" s="69"/>
      <c r="AS44" s="69"/>
      <c r="AT44" s="69"/>
      <c r="AU44" s="69"/>
      <c r="AV44" s="69"/>
      <c r="AX44" s="69" t="s">
        <v>356</v>
      </c>
      <c r="AY44" s="69"/>
      <c r="AZ44" s="69"/>
      <c r="BA44" s="69"/>
      <c r="BB44" s="69"/>
      <c r="BC44" s="69"/>
      <c r="BE44" s="69" t="s">
        <v>291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340</v>
      </c>
      <c r="C45" s="65" t="s">
        <v>328</v>
      </c>
      <c r="D45" s="65" t="s">
        <v>278</v>
      </c>
      <c r="E45" s="65" t="s">
        <v>357</v>
      </c>
      <c r="F45" s="65" t="s">
        <v>324</v>
      </c>
      <c r="H45" s="65"/>
      <c r="I45" s="65" t="s">
        <v>319</v>
      </c>
      <c r="J45" s="65" t="s">
        <v>277</v>
      </c>
      <c r="K45" s="65" t="s">
        <v>278</v>
      </c>
      <c r="L45" s="65" t="s">
        <v>357</v>
      </c>
      <c r="M45" s="65" t="s">
        <v>276</v>
      </c>
      <c r="O45" s="65"/>
      <c r="P45" s="65" t="s">
        <v>304</v>
      </c>
      <c r="Q45" s="65" t="s">
        <v>348</v>
      </c>
      <c r="R45" s="65" t="s">
        <v>278</v>
      </c>
      <c r="S45" s="65" t="s">
        <v>279</v>
      </c>
      <c r="T45" s="65" t="s">
        <v>276</v>
      </c>
      <c r="V45" s="65"/>
      <c r="W45" s="65" t="s">
        <v>319</v>
      </c>
      <c r="X45" s="65" t="s">
        <v>277</v>
      </c>
      <c r="Y45" s="65" t="s">
        <v>278</v>
      </c>
      <c r="Z45" s="65" t="s">
        <v>330</v>
      </c>
      <c r="AA45" s="65" t="s">
        <v>276</v>
      </c>
      <c r="AC45" s="65"/>
      <c r="AD45" s="65" t="s">
        <v>340</v>
      </c>
      <c r="AE45" s="65" t="s">
        <v>277</v>
      </c>
      <c r="AF45" s="65" t="s">
        <v>278</v>
      </c>
      <c r="AG45" s="65" t="s">
        <v>279</v>
      </c>
      <c r="AH45" s="65" t="s">
        <v>276</v>
      </c>
      <c r="AJ45" s="65"/>
      <c r="AK45" s="65" t="s">
        <v>304</v>
      </c>
      <c r="AL45" s="65" t="s">
        <v>348</v>
      </c>
      <c r="AM45" s="65" t="s">
        <v>278</v>
      </c>
      <c r="AN45" s="65" t="s">
        <v>279</v>
      </c>
      <c r="AO45" s="65" t="s">
        <v>322</v>
      </c>
      <c r="AQ45" s="65"/>
      <c r="AR45" s="65" t="s">
        <v>358</v>
      </c>
      <c r="AS45" s="65" t="s">
        <v>348</v>
      </c>
      <c r="AT45" s="65" t="s">
        <v>278</v>
      </c>
      <c r="AU45" s="65" t="s">
        <v>332</v>
      </c>
      <c r="AV45" s="65" t="s">
        <v>276</v>
      </c>
      <c r="AX45" s="65"/>
      <c r="AY45" s="65" t="s">
        <v>304</v>
      </c>
      <c r="AZ45" s="65" t="s">
        <v>339</v>
      </c>
      <c r="BA45" s="65" t="s">
        <v>278</v>
      </c>
      <c r="BB45" s="65" t="s">
        <v>279</v>
      </c>
      <c r="BC45" s="65" t="s">
        <v>276</v>
      </c>
      <c r="BE45" s="65"/>
      <c r="BF45" s="65" t="s">
        <v>304</v>
      </c>
      <c r="BG45" s="65" t="s">
        <v>277</v>
      </c>
      <c r="BH45" s="65" t="s">
        <v>331</v>
      </c>
      <c r="BI45" s="65" t="s">
        <v>279</v>
      </c>
      <c r="BJ45" s="65" t="s">
        <v>324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17.505500000000001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13.232187</v>
      </c>
      <c r="O46" s="65" t="s">
        <v>359</v>
      </c>
      <c r="P46" s="65">
        <v>600</v>
      </c>
      <c r="Q46" s="65">
        <v>800</v>
      </c>
      <c r="R46" s="65">
        <v>0</v>
      </c>
      <c r="S46" s="65">
        <v>10000</v>
      </c>
      <c r="T46" s="65">
        <v>820.02715999999998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7.6412625999999997E-2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3.9416630000000001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415.29343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99.742546000000004</v>
      </c>
      <c r="AX46" s="65" t="s">
        <v>360</v>
      </c>
      <c r="AY46" s="65"/>
      <c r="AZ46" s="65"/>
      <c r="BA46" s="65"/>
      <c r="BB46" s="65"/>
      <c r="BC46" s="65"/>
      <c r="BE46" s="65" t="s">
        <v>361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362</v>
      </c>
      <c r="B2" s="61" t="s">
        <v>363</v>
      </c>
      <c r="C2" s="61" t="s">
        <v>301</v>
      </c>
      <c r="D2" s="61">
        <v>62</v>
      </c>
      <c r="E2" s="61">
        <v>2536.1959999999999</v>
      </c>
      <c r="F2" s="61">
        <v>356.68493999999998</v>
      </c>
      <c r="G2" s="61">
        <v>63.608176999999998</v>
      </c>
      <c r="H2" s="61">
        <v>37.359656999999999</v>
      </c>
      <c r="I2" s="61">
        <v>26.248519999999999</v>
      </c>
      <c r="J2" s="61">
        <v>89.772319999999993</v>
      </c>
      <c r="K2" s="61">
        <v>56.120213</v>
      </c>
      <c r="L2" s="61">
        <v>33.652107000000001</v>
      </c>
      <c r="M2" s="61">
        <v>29.665495</v>
      </c>
      <c r="N2" s="61">
        <v>2.6742650000000001</v>
      </c>
      <c r="O2" s="61">
        <v>15.753754000000001</v>
      </c>
      <c r="P2" s="61">
        <v>1173.2887000000001</v>
      </c>
      <c r="Q2" s="61">
        <v>32.503320000000002</v>
      </c>
      <c r="R2" s="61">
        <v>605.0086</v>
      </c>
      <c r="S2" s="61">
        <v>112.93441</v>
      </c>
      <c r="T2" s="61">
        <v>5904.8896000000004</v>
      </c>
      <c r="U2" s="61">
        <v>3.8111424</v>
      </c>
      <c r="V2" s="61">
        <v>21.833625999999999</v>
      </c>
      <c r="W2" s="61">
        <v>254.02074999999999</v>
      </c>
      <c r="X2" s="61">
        <v>79.461783999999994</v>
      </c>
      <c r="Y2" s="61">
        <v>2.2522913999999998</v>
      </c>
      <c r="Z2" s="61">
        <v>1.8805357</v>
      </c>
      <c r="AA2" s="61">
        <v>16.299935999999999</v>
      </c>
      <c r="AB2" s="61">
        <v>2.0376183999999999</v>
      </c>
      <c r="AC2" s="61">
        <v>558.17340000000002</v>
      </c>
      <c r="AD2" s="61">
        <v>8.1956009999999999</v>
      </c>
      <c r="AE2" s="61">
        <v>3.1225493000000002</v>
      </c>
      <c r="AF2" s="61">
        <v>0.36302590000000001</v>
      </c>
      <c r="AG2" s="61">
        <v>757.60364000000004</v>
      </c>
      <c r="AH2" s="61">
        <v>412.81493999999998</v>
      </c>
      <c r="AI2" s="61">
        <v>344.78867000000002</v>
      </c>
      <c r="AJ2" s="61">
        <v>1543.5696</v>
      </c>
      <c r="AK2" s="61">
        <v>7504.6729999999998</v>
      </c>
      <c r="AL2" s="61">
        <v>275.35649999999998</v>
      </c>
      <c r="AM2" s="61">
        <v>3398.7617</v>
      </c>
      <c r="AN2" s="61">
        <v>133.84227000000001</v>
      </c>
      <c r="AO2" s="61">
        <v>17.505500000000001</v>
      </c>
      <c r="AP2" s="61">
        <v>13.505611</v>
      </c>
      <c r="AQ2" s="61">
        <v>3.9998890999999999</v>
      </c>
      <c r="AR2" s="61">
        <v>13.232187</v>
      </c>
      <c r="AS2" s="61">
        <v>820.02715999999998</v>
      </c>
      <c r="AT2" s="61">
        <v>7.6412625999999997E-2</v>
      </c>
      <c r="AU2" s="61">
        <v>3.9416630000000001</v>
      </c>
      <c r="AV2" s="61">
        <v>415.29343</v>
      </c>
      <c r="AW2" s="61">
        <v>99.742546000000004</v>
      </c>
      <c r="AX2" s="61">
        <v>0.32799914000000002</v>
      </c>
      <c r="AY2" s="61">
        <v>1.9608734999999999</v>
      </c>
      <c r="AZ2" s="61">
        <v>309.17649999999998</v>
      </c>
      <c r="BA2" s="61">
        <v>60.224379999999996</v>
      </c>
      <c r="BB2" s="61">
        <v>17.974281000000001</v>
      </c>
      <c r="BC2" s="61">
        <v>16.900244000000001</v>
      </c>
      <c r="BD2" s="61">
        <v>25.346734999999999</v>
      </c>
      <c r="BE2" s="61">
        <v>2.1436088</v>
      </c>
      <c r="BF2" s="61">
        <v>14.384465000000001</v>
      </c>
      <c r="BG2" s="61">
        <v>5.7591404999999998E-4</v>
      </c>
      <c r="BH2" s="61">
        <v>5.1774050000000002E-2</v>
      </c>
      <c r="BI2" s="61">
        <v>3.9447013000000003E-2</v>
      </c>
      <c r="BJ2" s="61">
        <v>0.16408460999999999</v>
      </c>
      <c r="BK2" s="61">
        <v>4.4301083000000002E-5</v>
      </c>
      <c r="BL2" s="61">
        <v>0.33938688</v>
      </c>
      <c r="BM2" s="61">
        <v>3.0359034999999999</v>
      </c>
      <c r="BN2" s="61">
        <v>0.80869853000000003</v>
      </c>
      <c r="BO2" s="61">
        <v>63.144801999999999</v>
      </c>
      <c r="BP2" s="61">
        <v>7.3278449999999999</v>
      </c>
      <c r="BQ2" s="61">
        <v>16.477215000000001</v>
      </c>
      <c r="BR2" s="61">
        <v>63.807186000000002</v>
      </c>
      <c r="BS2" s="61">
        <v>67.80789</v>
      </c>
      <c r="BT2" s="61">
        <v>11.963666</v>
      </c>
      <c r="BU2" s="61">
        <v>2.8901484000000001E-3</v>
      </c>
      <c r="BV2" s="61">
        <v>2.3895849E-2</v>
      </c>
      <c r="BW2" s="61">
        <v>0.70364000000000004</v>
      </c>
      <c r="BX2" s="61">
        <v>1.1273255</v>
      </c>
      <c r="BY2" s="61">
        <v>0.12960726</v>
      </c>
      <c r="BZ2" s="61">
        <v>2.2475665999999999E-4</v>
      </c>
      <c r="CA2" s="61">
        <v>0.88155530000000004</v>
      </c>
      <c r="CB2" s="61">
        <v>1.3043921E-2</v>
      </c>
      <c r="CC2" s="61">
        <v>8.3347000000000004E-2</v>
      </c>
      <c r="CD2" s="61">
        <v>1.1090788</v>
      </c>
      <c r="CE2" s="61">
        <v>0.11605024999999999</v>
      </c>
      <c r="CF2" s="61">
        <v>3.8829959999999997E-2</v>
      </c>
      <c r="CG2" s="61">
        <v>0</v>
      </c>
      <c r="CH2" s="61">
        <v>6.0707508E-3</v>
      </c>
      <c r="CI2" s="61">
        <v>2.5328759999999999E-3</v>
      </c>
      <c r="CJ2" s="61">
        <v>2.7028414999999999</v>
      </c>
      <c r="CK2" s="61">
        <v>3.0103207999999999E-2</v>
      </c>
      <c r="CL2" s="61">
        <v>0.36363230000000002</v>
      </c>
      <c r="CM2" s="61">
        <v>2.5031889999999999</v>
      </c>
      <c r="CN2" s="61">
        <v>3644.5088000000001</v>
      </c>
      <c r="CO2" s="61">
        <v>6503.9345999999996</v>
      </c>
      <c r="CP2" s="61">
        <v>4002.0387999999998</v>
      </c>
      <c r="CQ2" s="61">
        <v>1208.2238</v>
      </c>
      <c r="CR2" s="61">
        <v>729.36580000000004</v>
      </c>
      <c r="CS2" s="61">
        <v>566.67750000000001</v>
      </c>
      <c r="CT2" s="61">
        <v>3906.2323999999999</v>
      </c>
      <c r="CU2" s="61">
        <v>2488.6554999999998</v>
      </c>
      <c r="CV2" s="61">
        <v>1925.6277</v>
      </c>
      <c r="CW2" s="61">
        <v>2805.2982999999999</v>
      </c>
      <c r="CX2" s="61">
        <v>867.19500000000005</v>
      </c>
      <c r="CY2" s="61">
        <v>4261.5929999999998</v>
      </c>
      <c r="CZ2" s="61">
        <v>2202.1655000000001</v>
      </c>
      <c r="DA2" s="61">
        <v>5915.6806999999999</v>
      </c>
      <c r="DB2" s="61">
        <v>4845.8306000000002</v>
      </c>
      <c r="DC2" s="61">
        <v>9133.0939999999991</v>
      </c>
      <c r="DD2" s="61">
        <v>15979.02</v>
      </c>
      <c r="DE2" s="61">
        <v>3020.2136</v>
      </c>
      <c r="DF2" s="61">
        <v>6266.4740000000002</v>
      </c>
      <c r="DG2" s="61">
        <v>3644.145</v>
      </c>
      <c r="DH2" s="61">
        <v>69.399119999999996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60.224379999999996</v>
      </c>
      <c r="B6">
        <f>BB2</f>
        <v>17.974281000000001</v>
      </c>
      <c r="C6">
        <f>BC2</f>
        <v>16.900244000000001</v>
      </c>
      <c r="D6">
        <f>BD2</f>
        <v>25.346734999999999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21754</v>
      </c>
      <c r="C2" s="56">
        <f ca="1">YEAR(TODAY())-YEAR(B2)+IF(TODAY()&gt;=DATE(YEAR(TODAY()),MONTH(B2),DAY(B2)),0,-1)</f>
        <v>62</v>
      </c>
      <c r="E2" s="52">
        <v>169.5</v>
      </c>
      <c r="F2" s="53" t="s">
        <v>39</v>
      </c>
      <c r="G2" s="52">
        <v>80.7</v>
      </c>
      <c r="H2" s="51" t="s">
        <v>41</v>
      </c>
      <c r="I2" s="72">
        <f>ROUND(G3/E3^2,1)</f>
        <v>28.1</v>
      </c>
    </row>
    <row r="3" spans="1:9" x14ac:dyDescent="0.3">
      <c r="E3" s="51">
        <f>E2/100</f>
        <v>1.6950000000000001</v>
      </c>
      <c r="F3" s="51" t="s">
        <v>40</v>
      </c>
      <c r="G3" s="51">
        <f>G2</f>
        <v>80.7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김종식, ID : H1800073)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15:34:12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44432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169.5</v>
      </c>
      <c r="L12" s="129"/>
      <c r="M12" s="122">
        <f>'개인정보 및 신체계측 입력'!G2</f>
        <v>80.7</v>
      </c>
      <c r="N12" s="123"/>
      <c r="O12" s="118" t="s">
        <v>271</v>
      </c>
      <c r="P12" s="112"/>
      <c r="Q12" s="115">
        <f>'개인정보 및 신체계측 입력'!I2</f>
        <v>28.1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김종식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69.929000000000002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12.471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17.600000000000001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24.5</v>
      </c>
      <c r="L72" s="36" t="s">
        <v>53</v>
      </c>
      <c r="M72" s="36">
        <f>ROUND('DRIs DATA'!K8,1)</f>
        <v>5.2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80.67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181.95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79.459999999999994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135.84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94.7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500.31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175.06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2021-11-17T07:19:08Z</dcterms:modified>
</cp:coreProperties>
</file>