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<sst xmlns="http://schemas.openxmlformats.org/spreadsheetml/2006/main" count="692" uniqueCount="366">
  <si>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</si>
  <si>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</si>
  <si>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</si>
  <si>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</si>
  <si>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</si>
  <si>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</si>
  <si>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</si>
  <si>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</si>
  <si>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</si>
  <si>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</si>
  <si>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</si>
  <si>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</si>
  <si>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</si>
  <si>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</si>
  <si>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</si>
  <si>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</si>
  <si>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</si>
  <si>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</si>
  <si>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</si>
  <si>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</si>
  <si>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</si>
  <si>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</si>
  <si>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</si>
  <si>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</si>
  <si>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</si>
  <si>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</si>
  <si>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</si>
  <si>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</si>
  <si>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</si>
  <si>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</si>
  <si>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</si>
  <si>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</si>
  <si>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</si>
  <si>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</si>
  <si>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</si>
  <si>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</si>
  <si>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</si>
  <si>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</si>
  <si>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</si>
  <si>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</si>
  <si>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</si>
  <si>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</si>
  <si>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</si>
  <si>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</si>
  <si>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</si>
  <si>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</si>
  <si>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</si>
  <si>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</si>
  <si>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</si>
  <si>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</si>
  <si>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</si>
  <si>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</si>
  <si>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</si>
  <si>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</si>
  <si>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</si>
  <si>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</si>
  <si>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</si>
  <si>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</si>
  <si>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</si>
  <si>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</si>
  <si>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</si>
  <si>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</si>
  <si>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</si>
  <si>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</si>
  <si>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</si>
  <si>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</si>
  <si>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</si>
  <si>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</si>
  <si>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</si>
  <si>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</si>
  <si>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</si>
  <si>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</si>
  <si>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</si>
  <si>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</si>
  <si>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</si>
  <si>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</si>
  <si>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</si>
  <si>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</si>
  <si>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</si>
  <si>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</si>
  <si>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</si>
  <si>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</si>
  <si>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</si>
  <si>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</si>
  <si>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</si>
  <si>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</si>
  <si>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</si>
  <si>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</si>
  <si>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</si>
  <si>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</si>
  <si>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</si>
  <si>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</si>
  <si>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</si>
  <si>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</si>
  <si>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</si>
  <si>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</si>
  <si>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</si>
  <si>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</si>
  <si>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</si>
  <si>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</si>
  <si>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</si>
  <si>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</si>
  <si>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</si>
  <si>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</si>
  <si>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</si>
  <si>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</si>
  <si>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</si>
  <si>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</si>
  <si>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</si>
  <si>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</si>
  <si>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</si>
  <si>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</si>
  <si>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</si>
  <si>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</si>
  <si>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</si>
  <si>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</si>
  <si>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</si>
  <si>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</si>
  <si>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</si>
  <si>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</si>
  <si>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</si>
  <si>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</si>
  <si>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</si>
  <si>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</si>
  <si>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</si>
  <si>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</si>
  <si>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</si>
  <si>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</si>
  <si>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</si>
  <si>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</si>
  <si>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</si>
  <si>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</si>
  <si>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</si>
  <si>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</si>
  <si>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</si>
  <si>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</si>
  <si>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</si>
  <si>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</si>
  <si>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</si>
  <si>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</si>
  <si>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</si>
  <si>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</si>
  <si>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</si>
  <si>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</si>
  <si>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</si>
  <si>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</si>
  <si>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</si>
  <si>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</si>
  <si>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</si>
  <si>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</si>
  <si>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</si>
  <si>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</si>
  <si>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</si>
  <si>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</si>
  <si>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</si>
  <si>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</si>
  <si>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</si>
  <si>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</si>
  <si>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</si>
  <si>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</si>
  <si>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</si>
  <si>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</si>
  <si>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</si>
  <si>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</si>
  <si>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</si>
  <si>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</si>
  <si>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</si>
  <si>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</si>
  <si>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</si>
  <si>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</si>
  <si>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</si>
  <si>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</si>
  <si>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</si>
  <si>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</si>
  <si>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</si>
  <si>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</si>
  <si>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</si>
  <si>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</si>
  <si>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</si>
  <si>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</si>
  <si>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</si>
  <si>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</si>
  <si>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</si>
  <si>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</si>
  <si>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</si>
  <si>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</si>
  <si>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</si>
  <si>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</si>
  <si>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</si>
  <si>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</si>
  <si>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</si>
  <si>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</si>
  <si>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</si>
  <si>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</si>
  <si>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</si>
  <si>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</si>
  <si>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</si>
  <si>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</si>
  <si>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</si>
  <si>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</si>
  <si>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</si>
  <si>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</si>
  <si>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</si>
  <si>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</si>
  <si>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</si>
  <si>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</si>
  <si>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</si>
  <si>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</si>
  <si>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</si>
  <si>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</si>
  <si>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</si>
  <si>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</si>
  <si>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</si>
  <si>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</si>
  <si>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</si>
  <si>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</si>
  <si>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</si>
  <si>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</si>
  <si>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</si>
  <si>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</si>
  <si>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</si>
  <si>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</si>
  <si>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</si>
  <si>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</si>
  <si>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</si>
  <si>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</si>
  <si>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</si>
  <si>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</si>
  <si>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</si>
  <si>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</si>
  <si>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</si>
  <si>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</si>
  <si>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</si>
  <si>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</si>
  <si>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</si>
  <si>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</si>
  <si>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</si>
  <si>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</si>
  <si>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</si>
  <si>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</si>
  <si>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</si>
  <si>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</si>
  <si>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</si>
  <si>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</si>
  <si>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</si>
  <si>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</si>
  <si>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</si>
  <si>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</si>
  <si>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</si>
  <si>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</si>
  <si>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</si>
  <si>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</si>
  <si>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</si>
  <si>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</si>
  <si>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</si>
  <si>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</si>
  <si>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</si>
  <si>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</si>
  <si>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</si>
  <si>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</si>
  <si>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</si>
  <si>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</si>
  <si>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</si>
  <si>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</si>
  <si>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</si>
  <si>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</si>
  <si>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</si>
  <si>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</si>
  <si>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</si>
  <si>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</si>
  <si>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</si>
  <si>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</si>
  <si>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</si>
  <si>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</si>
  <si>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</si>
  <si>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</si>
  <si>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</si>
  <si>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</si>
  <si>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</si>
  <si>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</si>
  <si>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</si>
  <si>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수용성 비타민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</si>
  <si>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</si>
  <si>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</si>
  <si>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</si>
  <si>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</si>
  <si>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</si>
  <si>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</si>
  <si>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</si>
  <si>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</si>
  <si>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</si>
  <si>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</si>
  <si>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</si>
  <si>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</si>
  <si>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</si>
  <si>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</si>
  <si>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</si>
  <si>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</si>
  <si>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</si>
  <si>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적정비율(최소)</t>
    <phoneticPr fontId="1" type="noConversion"/>
  </si>
  <si>
    <t>섭취비율</t>
    <phoneticPr fontId="1" type="noConversion"/>
  </si>
  <si>
    <t>비타민K</t>
    <phoneticPr fontId="1" type="noConversion"/>
  </si>
  <si>
    <t>M</t>
  </si>
  <si>
    <t>적정비율(최대)</t>
    <phoneticPr fontId="1" type="noConversion"/>
  </si>
  <si>
    <t>지용성 비타민</t>
    <phoneticPr fontId="1" type="noConversion"/>
  </si>
  <si>
    <t>평균필요량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</si>
  <si>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</si>
  <si>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</si>
  <si>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</si>
  <si>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</si>
  <si>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티아민</t>
    <phoneticPr fontId="1" type="noConversion"/>
  </si>
  <si>
    <t>섭취량</t>
    <phoneticPr fontId="1" type="noConversion"/>
  </si>
  <si>
    <t>엽산(μg DFE/일)</t>
    <phoneticPr fontId="1" type="noConversion"/>
  </si>
  <si>
    <t>아연</t>
    <phoneticPr fontId="1" type="noConversion"/>
  </si>
  <si>
    <t>구리(ug/일)</t>
    <phoneticPr fontId="1" type="noConversion"/>
  </si>
  <si>
    <t>요오드</t>
    <phoneticPr fontId="1" type="noConversion"/>
  </si>
  <si>
    <t>몰리브덴(ug/일)</t>
    <phoneticPr fontId="1" type="noConversion"/>
  </si>
  <si>
    <t>정보</t>
    <phoneticPr fontId="1" type="noConversion"/>
  </si>
  <si>
    <t>(설문지 : FFQ 95문항 설문지, 사용자 : 천성규, ID : H1800077)</t>
  </si>
  <si>
    <t>2021년 11월 17일 15:37:10</t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</si>
  <si>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</si>
  <si>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</si>
  <si>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</si>
  <si>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</si>
  <si>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</si>
  <si>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</si>
  <si>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</si>
  <si>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</si>
  <si>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</si>
  <si>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</si>
  <si>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</si>
  <si>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</si>
  <si>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</si>
  <si>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</si>
  <si>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</si>
  <si>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</si>
  <si>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</si>
  <si>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</si>
  <si>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</si>
  <si>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</si>
  <si>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</si>
  <si>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</si>
  <si>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</si>
  <si>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</si>
  <si>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</si>
  <si>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</si>
  <si>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</si>
  <si>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</si>
  <si>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</si>
  <si>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</si>
  <si>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</si>
  <si>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</si>
  <si>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</si>
  <si>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</si>
  <si>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</si>
  <si>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섭취량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</si>
  <si>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</si>
  <si>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</si>
  <si>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</si>
  <si>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</si>
  <si>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</si>
  <si>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</si>
  <si>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염소</t>
    <phoneticPr fontId="1" type="noConversion"/>
  </si>
  <si>
    <t>권장섭취량</t>
    <phoneticPr fontId="1" type="noConversion"/>
  </si>
  <si>
    <t>H1800077</t>
  </si>
  <si>
    <t>천성규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</si>
</sst>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123.58662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7352"/>
        <c:axId val="742840488"/>
      </c:barChart>
      <c:catAx>
        <c:axId val="742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0488"/>
        <c:crosses val="autoZero"/>
        <c:auto val="1"/>
        <c:lblAlgn val="ctr"/>
        <c:lblOffset val="100"/>
        <c:noMultiLvlLbl val="0"/>
      </c:catAx>
      <c:valAx>
        <c:axId val="7428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3.3624032000000001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464"/>
        <c:axId val="742849504"/>
      </c:barChart>
      <c:catAx>
        <c:axId val="7428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9504"/>
        <c:crosses val="autoZero"/>
        <c:auto val="1"/>
        <c:lblAlgn val="ctr"/>
        <c:lblOffset val="100"/>
        <c:noMultiLvlLbl val="0"/>
      </c:catAx>
      <c:valAx>
        <c:axId val="7428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1.4622523999999999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856"/>
        <c:axId val="742857736"/>
      </c:barChart>
      <c:catAx>
        <c:axId val="7428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736"/>
        <c:crosses val="autoZero"/>
        <c:auto val="1"/>
        <c:lblAlgn val="ctr"/>
        <c:lblOffset val="100"/>
        <c:noMultiLvlLbl val="0"/>
      </c:catAx>
      <c:valAx>
        <c:axId val="74285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1971.2244000000001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3032"/>
        <c:axId val="742850288"/>
      </c:barChart>
      <c:catAx>
        <c:axId val="74285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0288"/>
        <c:crosses val="autoZero"/>
        <c:auto val="1"/>
        <c:lblAlgn val="ctr"/>
        <c:lblOffset val="100"/>
        <c:noMultiLvlLbl val="0"/>
      </c:catAx>
      <c:valAx>
        <c:axId val="74285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4333.5169999999998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9896"/>
        <c:axId val="742846368"/>
      </c:barChart>
      <c:catAx>
        <c:axId val="7428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6368"/>
        <c:crosses val="autoZero"/>
        <c:auto val="1"/>
        <c:lblAlgn val="ctr"/>
        <c:lblOffset val="100"/>
        <c:noMultiLvlLbl val="0"/>
      </c:catAx>
      <c:valAx>
        <c:axId val="742846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177.53572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168"/>
        <c:axId val="742856560"/>
      </c:barChart>
      <c:catAx>
        <c:axId val="74285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6560"/>
        <c:crosses val="autoZero"/>
        <c:auto val="1"/>
        <c:lblAlgn val="ctr"/>
        <c:lblOffset val="100"/>
        <c:noMultiLvlLbl val="0"/>
      </c:catAx>
      <c:valAx>
        <c:axId val="74285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175.9349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8720"/>
        <c:axId val="742853816"/>
      </c:barChart>
      <c:catAx>
        <c:axId val="7428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3816"/>
        <c:crosses val="autoZero"/>
        <c:auto val="1"/>
        <c:lblAlgn val="ctr"/>
        <c:lblOffset val="100"/>
        <c:noMultiLvlLbl val="0"/>
      </c:catAx>
      <c:valAx>
        <c:axId val="74285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21.469429000000002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976"/>
        <c:axId val="742852640"/>
      </c:barChart>
      <c:catAx>
        <c:axId val="7428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2640"/>
        <c:crosses val="autoZero"/>
        <c:auto val="1"/>
        <c:lblAlgn val="ctr"/>
        <c:lblOffset val="100"/>
        <c:noMultiLvlLbl val="0"/>
      </c:catAx>
      <c:valAx>
        <c:axId val="74285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1025.5297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4600"/>
        <c:axId val="742855384"/>
      </c:barChart>
      <c:catAx>
        <c:axId val="7428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5384"/>
        <c:crosses val="autoZero"/>
        <c:auto val="1"/>
        <c:lblAlgn val="ctr"/>
        <c:lblOffset val="100"/>
        <c:noMultiLvlLbl val="0"/>
      </c:catAx>
      <c:valAx>
        <c:axId val="742855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2.0740539999999998E-2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952"/>
        <c:axId val="742857344"/>
      </c:barChart>
      <c:catAx>
        <c:axId val="74285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344"/>
        <c:crosses val="autoZero"/>
        <c:auto val="1"/>
        <c:lblAlgn val="ctr"/>
        <c:lblOffset val="100"/>
        <c:noMultiLvlLbl val="0"/>
      </c:catAx>
      <c:valAx>
        <c:axId val="74285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5.9000680000000001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7152"/>
        <c:axId val="742847544"/>
      </c:barChart>
      <c:catAx>
        <c:axId val="74284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7544"/>
        <c:crosses val="autoZero"/>
        <c:auto val="1"/>
        <c:lblAlgn val="ctr"/>
        <c:lblOffset val="100"/>
        <c:noMultiLvlLbl val="0"/>
      </c:catAx>
      <c:valAx>
        <c:axId val="74284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33.809894999999997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4216"/>
        <c:axId val="742836176"/>
      </c:barChart>
      <c:catAx>
        <c:axId val="742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176"/>
        <c:crosses val="autoZero"/>
        <c:auto val="1"/>
        <c:lblAlgn val="ctr"/>
        <c:lblOffset val="100"/>
        <c:noMultiLvlLbl val="0"/>
      </c:catAx>
      <c:valAx>
        <c:axId val="7428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108.18330400000001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60480"/>
        <c:axId val="742858128"/>
      </c:barChart>
      <c:catAx>
        <c:axId val="7428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8128"/>
        <c:crosses val="autoZero"/>
        <c:auto val="1"/>
        <c:lblAlgn val="ctr"/>
        <c:lblOffset val="100"/>
        <c:noMultiLvlLbl val="0"/>
      </c:catAx>
      <c:valAx>
        <c:axId val="74285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146.43776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8912"/>
        <c:axId val="742859696"/>
      </c:barChart>
      <c:catAx>
        <c:axId val="74285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9696"/>
        <c:crosses val="autoZero"/>
        <c:auto val="1"/>
        <c:lblAlgn val="ctr"/>
        <c:lblOffset val="100"/>
        <c:noMultiLvlLbl val="0"/>
      </c:catAx>
      <c:valAx>
        <c:axId val="74285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4.9669999999999996</c:v>
                </c:pt>
                <c:pt idx="1">
                  <c:v>14.52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59304"/>
        <c:axId val="742860088"/>
      </c:barChart>
      <c:catAx>
        <c:axId val="74285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60088"/>
        <c:crosses val="autoZero"/>
        <c:auto val="1"/>
        <c:lblAlgn val="ctr"/>
        <c:lblOffset val="100"/>
        <c:noMultiLvlLbl val="0"/>
      </c:catAx>
      <c:valAx>
        <c:axId val="74286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18.715767</c:v>
                </c:pt>
                <c:pt idx="1">
                  <c:v>20.571719999999999</c:v>
                </c:pt>
                <c:pt idx="2">
                  <c:v>20.756029999999999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831.52959999999996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4424"/>
        <c:axId val="742805600"/>
      </c:barChart>
      <c:catAx>
        <c:axId val="74280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5600"/>
        <c:crosses val="autoZero"/>
        <c:auto val="1"/>
        <c:lblAlgn val="ctr"/>
        <c:lblOffset val="100"/>
        <c:noMultiLvlLbl val="0"/>
      </c:catAx>
      <c:valAx>
        <c:axId val="74280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24.067412999999998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7760"/>
        <c:axId val="742798152"/>
      </c:barChart>
      <c:catAx>
        <c:axId val="74279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152"/>
        <c:crosses val="autoZero"/>
        <c:auto val="1"/>
        <c:lblAlgn val="ctr"/>
        <c:lblOffset val="100"/>
        <c:noMultiLvlLbl val="0"/>
      </c:catAx>
      <c:valAx>
        <c:axId val="74279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73.685000000000002</c:v>
                </c:pt>
                <c:pt idx="1">
                  <c:v>8.7859999999999996</c:v>
                </c:pt>
                <c:pt idx="2">
                  <c:v>17.529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00112"/>
        <c:axId val="742800896"/>
      </c:barChart>
      <c:catAx>
        <c:axId val="74280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896"/>
        <c:crosses val="autoZero"/>
        <c:auto val="1"/>
        <c:lblAlgn val="ctr"/>
        <c:lblOffset val="100"/>
        <c:noMultiLvlLbl val="0"/>
      </c:catAx>
      <c:valAx>
        <c:axId val="7428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3171.6064000000001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584"/>
        <c:axId val="742802464"/>
      </c:barChart>
      <c:catAx>
        <c:axId val="7427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2464"/>
        <c:crosses val="autoZero"/>
        <c:auto val="1"/>
        <c:lblAlgn val="ctr"/>
        <c:lblOffset val="100"/>
        <c:noMultiLvlLbl val="0"/>
      </c:catAx>
      <c:valAx>
        <c:axId val="74280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157.31010000000001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5408"/>
        <c:axId val="742800504"/>
      </c:barChart>
      <c:catAx>
        <c:axId val="7427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504"/>
        <c:crosses val="autoZero"/>
        <c:auto val="1"/>
        <c:lblAlgn val="ctr"/>
        <c:lblOffset val="100"/>
        <c:noMultiLvlLbl val="0"/>
      </c:catAx>
      <c:valAx>
        <c:axId val="742800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750.90704000000005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1288"/>
        <c:axId val="742801680"/>
      </c:barChart>
      <c:catAx>
        <c:axId val="7428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1680"/>
        <c:crosses val="autoZero"/>
        <c:auto val="1"/>
        <c:lblAlgn val="ctr"/>
        <c:lblOffset val="100"/>
        <c:noMultiLvlLbl val="0"/>
      </c:catAx>
      <c:valAx>
        <c:axId val="7428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5.458005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8136"/>
        <c:axId val="742836568"/>
      </c:barChart>
      <c:catAx>
        <c:axId val="742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568"/>
        <c:crosses val="autoZero"/>
        <c:auto val="1"/>
        <c:lblAlgn val="ctr"/>
        <c:lblOffset val="100"/>
        <c:noMultiLvlLbl val="0"/>
      </c:catAx>
      <c:valAx>
        <c:axId val="74283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6611.55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3248"/>
        <c:axId val="742803640"/>
      </c:barChart>
      <c:catAx>
        <c:axId val="7428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3640"/>
        <c:crosses val="autoZero"/>
        <c:auto val="1"/>
        <c:lblAlgn val="ctr"/>
        <c:lblOffset val="100"/>
        <c:noMultiLvlLbl val="0"/>
      </c:catAx>
      <c:valAx>
        <c:axId val="74280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23.472836999999998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192"/>
        <c:axId val="742798544"/>
      </c:barChart>
      <c:catAx>
        <c:axId val="7427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544"/>
        <c:crosses val="autoZero"/>
        <c:auto val="1"/>
        <c:lblAlgn val="ctr"/>
        <c:lblOffset val="100"/>
        <c:noMultiLvlLbl val="0"/>
      </c:catAx>
      <c:valAx>
        <c:axId val="7427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3.2552186999999999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8936"/>
        <c:axId val="742799328"/>
      </c:barChart>
      <c:catAx>
        <c:axId val="7427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9328"/>
        <c:crosses val="autoZero"/>
        <c:auto val="1"/>
        <c:lblAlgn val="ctr"/>
        <c:lblOffset val="100"/>
        <c:noMultiLvlLbl val="0"/>
      </c:catAx>
      <c:valAx>
        <c:axId val="74279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389.68374999999997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1664"/>
        <c:axId val="742838528"/>
      </c:barChart>
      <c:catAx>
        <c:axId val="7428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8528"/>
        <c:crosses val="autoZero"/>
        <c:auto val="1"/>
        <c:lblAlgn val="ctr"/>
        <c:lblOffset val="100"/>
        <c:noMultiLvlLbl val="0"/>
      </c:catAx>
      <c:valAx>
        <c:axId val="74283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1.8083013999999999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3624"/>
        <c:axId val="742844800"/>
      </c:barChart>
      <c:catAx>
        <c:axId val="7428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4800"/>
        <c:crosses val="autoZero"/>
        <c:auto val="1"/>
        <c:lblAlgn val="ctr"/>
        <c:lblOffset val="100"/>
        <c:noMultiLvlLbl val="0"/>
      </c:catAx>
      <c:valAx>
        <c:axId val="74284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23.959855999999998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5000"/>
        <c:axId val="742833432"/>
      </c:barChart>
      <c:catAx>
        <c:axId val="742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432"/>
        <c:crosses val="autoZero"/>
        <c:auto val="1"/>
        <c:lblAlgn val="ctr"/>
        <c:lblOffset val="100"/>
        <c:noMultiLvlLbl val="0"/>
      </c:catAx>
      <c:valAx>
        <c:axId val="742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3.2552186999999999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192"/>
        <c:axId val="742833040"/>
      </c:barChart>
      <c:catAx>
        <c:axId val="74284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040"/>
        <c:crosses val="autoZero"/>
        <c:auto val="1"/>
        <c:lblAlgn val="ctr"/>
        <c:lblOffset val="100"/>
        <c:noMultiLvlLbl val="0"/>
      </c:catAx>
      <c:valAx>
        <c:axId val="74283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726.15593999999999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0880"/>
        <c:axId val="742841272"/>
      </c:barChart>
      <c:catAx>
        <c:axId val="74284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1272"/>
        <c:crosses val="autoZero"/>
        <c:auto val="1"/>
        <c:lblAlgn val="ctr"/>
        <c:lblOffset val="100"/>
        <c:noMultiLvlLbl val="0"/>
      </c:catAx>
      <c:valAx>
        <c:axId val="7428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15.163314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2448"/>
        <c:axId val="742842840"/>
      </c:barChart>
      <c:catAx>
        <c:axId val="7428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2840"/>
        <c:crosses val="autoZero"/>
        <c:auto val="1"/>
        <c:lblAlgn val="ctr"/>
        <c:lblOffset val="100"/>
        <c:noMultiLvlLbl val="0"/>
      </c:catAx>
      <c:valAx>
        <c:axId val="74284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천성규, ID : H1800077)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15:37:10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3171.6064000000001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123.58662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33.809894999999997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73.685000000000002</v>
      </c>
      <c r="G8" s="59">
        <f>'DRIs DATA 입력'!G8</f>
        <v>8.7859999999999996</v>
      </c>
      <c r="H8" s="59">
        <f>'DRIs DATA 입력'!H8</f>
        <v>17.529</v>
      </c>
      <c r="I8" s="46"/>
      <c r="J8" s="59" t="s">
        <v>216</v>
      </c>
      <c r="K8" s="59">
        <f>'DRIs DATA 입력'!K8</f>
        <v>4.9669999999999996</v>
      </c>
      <c r="L8" s="59">
        <f>'DRIs DATA 입력'!L8</f>
        <v>14.52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831.52959999999996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24.067412999999998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5.458005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389.68374999999997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157.31010000000001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2.6924106999999999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1.8083013999999999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23.959855999999998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3.2552186999999999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726.15593999999999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15.163314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3.3624032000000001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1.4622523999999999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750.90704000000005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1971.2244000000001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6611.55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4333.5169999999998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177.53572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175.9349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23.472836999999998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21.469429000000002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1025.5297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2.0740539999999998E-2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5.9000680000000001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108.18330400000001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146.43776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3" sqref="L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317</v>
      </c>
      <c r="B1" s="61" t="s">
        <v>318</v>
      </c>
      <c r="G1" s="62" t="s">
        <v>293</v>
      </c>
      <c r="H1" s="61" t="s">
        <v>319</v>
      </c>
    </row>
    <row r="3" spans="1:27" x14ac:dyDescent="0.3">
      <c r="A3" s="71" t="s">
        <v>294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295</v>
      </c>
      <c r="B4" s="69"/>
      <c r="C4" s="69"/>
      <c r="E4" s="66" t="s">
        <v>320</v>
      </c>
      <c r="F4" s="67"/>
      <c r="G4" s="67"/>
      <c r="H4" s="68"/>
      <c r="J4" s="66" t="s">
        <v>321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322</v>
      </c>
      <c r="V4" s="69"/>
      <c r="W4" s="69"/>
      <c r="X4" s="69"/>
      <c r="Y4" s="69"/>
      <c r="Z4" s="69"/>
    </row>
    <row r="5" spans="1:27" x14ac:dyDescent="0.3">
      <c r="A5" s="65"/>
      <c r="B5" s="65" t="s">
        <v>296</v>
      </c>
      <c r="C5" s="65" t="s">
        <v>323</v>
      </c>
      <c r="E5" s="65"/>
      <c r="F5" s="65" t="s">
        <v>50</v>
      </c>
      <c r="G5" s="65" t="s">
        <v>297</v>
      </c>
      <c r="H5" s="65" t="s">
        <v>46</v>
      </c>
      <c r="J5" s="65"/>
      <c r="K5" s="65" t="s">
        <v>298</v>
      </c>
      <c r="L5" s="65" t="s">
        <v>324</v>
      </c>
      <c r="N5" s="65"/>
      <c r="O5" s="65" t="s">
        <v>305</v>
      </c>
      <c r="P5" s="65" t="s">
        <v>325</v>
      </c>
      <c r="Q5" s="65" t="s">
        <v>279</v>
      </c>
      <c r="R5" s="65" t="s">
        <v>326</v>
      </c>
      <c r="S5" s="65" t="s">
        <v>323</v>
      </c>
      <c r="U5" s="65"/>
      <c r="V5" s="65" t="s">
        <v>327</v>
      </c>
      <c r="W5" s="65" t="s">
        <v>308</v>
      </c>
      <c r="X5" s="65" t="s">
        <v>328</v>
      </c>
      <c r="Y5" s="65" t="s">
        <v>329</v>
      </c>
      <c r="Z5" s="65" t="s">
        <v>276</v>
      </c>
    </row>
    <row r="6" spans="1:27" x14ac:dyDescent="0.3">
      <c r="A6" s="65" t="s">
        <v>295</v>
      </c>
      <c r="B6" s="65">
        <v>2200</v>
      </c>
      <c r="C6" s="65">
        <v>3171.6064000000001</v>
      </c>
      <c r="E6" s="65" t="s">
        <v>330</v>
      </c>
      <c r="F6" s="65">
        <v>55</v>
      </c>
      <c r="G6" s="65">
        <v>15</v>
      </c>
      <c r="H6" s="65">
        <v>7</v>
      </c>
      <c r="J6" s="65" t="s">
        <v>299</v>
      </c>
      <c r="K6" s="65">
        <v>0.1</v>
      </c>
      <c r="L6" s="65">
        <v>4</v>
      </c>
      <c r="N6" s="65" t="s">
        <v>331</v>
      </c>
      <c r="O6" s="65">
        <v>50</v>
      </c>
      <c r="P6" s="65">
        <v>60</v>
      </c>
      <c r="Q6" s="65">
        <v>0</v>
      </c>
      <c r="R6" s="65">
        <v>0</v>
      </c>
      <c r="S6" s="65">
        <v>123.58662</v>
      </c>
      <c r="U6" s="65" t="s">
        <v>332</v>
      </c>
      <c r="V6" s="65">
        <v>0</v>
      </c>
      <c r="W6" s="65">
        <v>0</v>
      </c>
      <c r="X6" s="65">
        <v>25</v>
      </c>
      <c r="Y6" s="65">
        <v>0</v>
      </c>
      <c r="Z6" s="65">
        <v>33.809894999999997</v>
      </c>
    </row>
    <row r="7" spans="1:27" x14ac:dyDescent="0.3">
      <c r="E7" s="65" t="s">
        <v>303</v>
      </c>
      <c r="F7" s="65">
        <v>65</v>
      </c>
      <c r="G7" s="65">
        <v>30</v>
      </c>
      <c r="H7" s="65">
        <v>20</v>
      </c>
      <c r="J7" s="65" t="s">
        <v>333</v>
      </c>
      <c r="K7" s="65">
        <v>1</v>
      </c>
      <c r="L7" s="65">
        <v>10</v>
      </c>
    </row>
    <row r="8" spans="1:27" x14ac:dyDescent="0.3">
      <c r="E8" s="65" t="s">
        <v>300</v>
      </c>
      <c r="F8" s="65">
        <v>73.685000000000002</v>
      </c>
      <c r="G8" s="65">
        <v>8.7859999999999996</v>
      </c>
      <c r="H8" s="65">
        <v>17.529</v>
      </c>
      <c r="J8" s="65" t="s">
        <v>334</v>
      </c>
      <c r="K8" s="65">
        <v>4.9669999999999996</v>
      </c>
      <c r="L8" s="65">
        <v>14.52</v>
      </c>
    </row>
    <row r="13" spans="1:27" x14ac:dyDescent="0.3">
      <c r="A13" s="70" t="s">
        <v>304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335</v>
      </c>
      <c r="B14" s="69"/>
      <c r="C14" s="69"/>
      <c r="D14" s="69"/>
      <c r="E14" s="69"/>
      <c r="F14" s="69"/>
      <c r="H14" s="69" t="s">
        <v>336</v>
      </c>
      <c r="I14" s="69"/>
      <c r="J14" s="69"/>
      <c r="K14" s="69"/>
      <c r="L14" s="69"/>
      <c r="M14" s="69"/>
      <c r="O14" s="69" t="s">
        <v>337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305</v>
      </c>
      <c r="C15" s="65" t="s">
        <v>278</v>
      </c>
      <c r="D15" s="65" t="s">
        <v>338</v>
      </c>
      <c r="E15" s="65" t="s">
        <v>339</v>
      </c>
      <c r="F15" s="65" t="s">
        <v>311</v>
      </c>
      <c r="H15" s="65"/>
      <c r="I15" s="65" t="s">
        <v>305</v>
      </c>
      <c r="J15" s="65" t="s">
        <v>340</v>
      </c>
      <c r="K15" s="65" t="s">
        <v>338</v>
      </c>
      <c r="L15" s="65" t="s">
        <v>341</v>
      </c>
      <c r="M15" s="65" t="s">
        <v>323</v>
      </c>
      <c r="O15" s="65"/>
      <c r="P15" s="65" t="s">
        <v>342</v>
      </c>
      <c r="Q15" s="65" t="s">
        <v>343</v>
      </c>
      <c r="R15" s="65" t="s">
        <v>338</v>
      </c>
      <c r="S15" s="65" t="s">
        <v>344</v>
      </c>
      <c r="T15" s="65" t="s">
        <v>345</v>
      </c>
      <c r="V15" s="65"/>
      <c r="W15" s="65" t="s">
        <v>305</v>
      </c>
      <c r="X15" s="65" t="s">
        <v>278</v>
      </c>
      <c r="Y15" s="65" t="s">
        <v>328</v>
      </c>
      <c r="Z15" s="65" t="s">
        <v>307</v>
      </c>
      <c r="AA15" s="65" t="s">
        <v>311</v>
      </c>
    </row>
    <row r="16" spans="1:27" x14ac:dyDescent="0.3">
      <c r="A16" s="65" t="s">
        <v>346</v>
      </c>
      <c r="B16" s="65">
        <v>530</v>
      </c>
      <c r="C16" s="65">
        <v>750</v>
      </c>
      <c r="D16" s="65">
        <v>0</v>
      </c>
      <c r="E16" s="65">
        <v>3000</v>
      </c>
      <c r="F16" s="65">
        <v>831.52959999999996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24.067412999999998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5.458005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389.68374999999997</v>
      </c>
    </row>
    <row r="23" spans="1:62" x14ac:dyDescent="0.3">
      <c r="A23" s="70" t="s">
        <v>281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347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348</v>
      </c>
      <c r="P24" s="69"/>
      <c r="Q24" s="69"/>
      <c r="R24" s="69"/>
      <c r="S24" s="69"/>
      <c r="T24" s="69"/>
      <c r="V24" s="69" t="s">
        <v>349</v>
      </c>
      <c r="W24" s="69"/>
      <c r="X24" s="69"/>
      <c r="Y24" s="69"/>
      <c r="Z24" s="69"/>
      <c r="AA24" s="69"/>
      <c r="AC24" s="69" t="s">
        <v>350</v>
      </c>
      <c r="AD24" s="69"/>
      <c r="AE24" s="69"/>
      <c r="AF24" s="69"/>
      <c r="AG24" s="69"/>
      <c r="AH24" s="69"/>
      <c r="AJ24" s="69" t="s">
        <v>351</v>
      </c>
      <c r="AK24" s="69"/>
      <c r="AL24" s="69"/>
      <c r="AM24" s="69"/>
      <c r="AN24" s="69"/>
      <c r="AO24" s="69"/>
      <c r="AQ24" s="69" t="s">
        <v>352</v>
      </c>
      <c r="AR24" s="69"/>
      <c r="AS24" s="69"/>
      <c r="AT24" s="69"/>
      <c r="AU24" s="69"/>
      <c r="AV24" s="69"/>
      <c r="AX24" s="69" t="s">
        <v>353</v>
      </c>
      <c r="AY24" s="69"/>
      <c r="AZ24" s="69"/>
      <c r="BA24" s="69"/>
      <c r="BB24" s="69"/>
      <c r="BC24" s="69"/>
      <c r="BE24" s="69" t="s">
        <v>354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306</v>
      </c>
      <c r="C25" s="65" t="s">
        <v>278</v>
      </c>
      <c r="D25" s="65" t="s">
        <v>279</v>
      </c>
      <c r="E25" s="65" t="s">
        <v>280</v>
      </c>
      <c r="F25" s="65" t="s">
        <v>323</v>
      </c>
      <c r="H25" s="65"/>
      <c r="I25" s="65" t="s">
        <v>305</v>
      </c>
      <c r="J25" s="65" t="s">
        <v>325</v>
      </c>
      <c r="K25" s="65" t="s">
        <v>279</v>
      </c>
      <c r="L25" s="65" t="s">
        <v>280</v>
      </c>
      <c r="M25" s="65" t="s">
        <v>355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305</v>
      </c>
      <c r="X25" s="65" t="s">
        <v>356</v>
      </c>
      <c r="Y25" s="65" t="s">
        <v>279</v>
      </c>
      <c r="Z25" s="65" t="s">
        <v>280</v>
      </c>
      <c r="AA25" s="65" t="s">
        <v>357</v>
      </c>
      <c r="AC25" s="65"/>
      <c r="AD25" s="65" t="s">
        <v>342</v>
      </c>
      <c r="AE25" s="65" t="s">
        <v>278</v>
      </c>
      <c r="AF25" s="65" t="s">
        <v>328</v>
      </c>
      <c r="AG25" s="65" t="s">
        <v>307</v>
      </c>
      <c r="AH25" s="65" t="s">
        <v>276</v>
      </c>
      <c r="AJ25" s="65"/>
      <c r="AK25" s="65" t="s">
        <v>305</v>
      </c>
      <c r="AL25" s="65" t="s">
        <v>278</v>
      </c>
      <c r="AM25" s="65" t="s">
        <v>309</v>
      </c>
      <c r="AN25" s="65" t="s">
        <v>326</v>
      </c>
      <c r="AO25" s="65" t="s">
        <v>311</v>
      </c>
      <c r="AQ25" s="65"/>
      <c r="AR25" s="65" t="s">
        <v>306</v>
      </c>
      <c r="AS25" s="65" t="s">
        <v>308</v>
      </c>
      <c r="AT25" s="65" t="s">
        <v>279</v>
      </c>
      <c r="AU25" s="65" t="s">
        <v>280</v>
      </c>
      <c r="AV25" s="65" t="s">
        <v>276</v>
      </c>
      <c r="AX25" s="65"/>
      <c r="AY25" s="65" t="s">
        <v>327</v>
      </c>
      <c r="AZ25" s="65" t="s">
        <v>278</v>
      </c>
      <c r="BA25" s="65" t="s">
        <v>328</v>
      </c>
      <c r="BB25" s="65" t="s">
        <v>280</v>
      </c>
      <c r="BC25" s="65" t="s">
        <v>276</v>
      </c>
      <c r="BE25" s="65"/>
      <c r="BF25" s="65" t="s">
        <v>358</v>
      </c>
      <c r="BG25" s="65" t="s">
        <v>278</v>
      </c>
      <c r="BH25" s="65" t="s">
        <v>279</v>
      </c>
      <c r="BI25" s="65" t="s">
        <v>329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157.31010000000001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2.6924106999999999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1.8083013999999999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23.959855999999998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3.2552186999999999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726.15593999999999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15.163314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3.3624032000000001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1.4622523999999999</v>
      </c>
    </row>
    <row r="33" spans="1:68" x14ac:dyDescent="0.3">
      <c r="A33" s="70" t="s">
        <v>359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360</v>
      </c>
      <c r="I34" s="69"/>
      <c r="J34" s="69"/>
      <c r="K34" s="69"/>
      <c r="L34" s="69"/>
      <c r="M34" s="69"/>
      <c r="O34" s="69" t="s">
        <v>361</v>
      </c>
      <c r="P34" s="69"/>
      <c r="Q34" s="69"/>
      <c r="R34" s="69"/>
      <c r="S34" s="69"/>
      <c r="T34" s="69"/>
      <c r="V34" s="69" t="s">
        <v>282</v>
      </c>
      <c r="W34" s="69"/>
      <c r="X34" s="69"/>
      <c r="Y34" s="69"/>
      <c r="Z34" s="69"/>
      <c r="AA34" s="69"/>
      <c r="AC34" s="69" t="s">
        <v>362</v>
      </c>
      <c r="AD34" s="69"/>
      <c r="AE34" s="69"/>
      <c r="AF34" s="69"/>
      <c r="AG34" s="69"/>
      <c r="AH34" s="69"/>
      <c r="AJ34" s="69" t="s">
        <v>283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306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306</v>
      </c>
      <c r="J35" s="65" t="s">
        <v>278</v>
      </c>
      <c r="K35" s="65" t="s">
        <v>279</v>
      </c>
      <c r="L35" s="65" t="s">
        <v>280</v>
      </c>
      <c r="M35" s="65" t="s">
        <v>311</v>
      </c>
      <c r="O35" s="65"/>
      <c r="P35" s="65" t="s">
        <v>305</v>
      </c>
      <c r="Q35" s="65" t="s">
        <v>308</v>
      </c>
      <c r="R35" s="65" t="s">
        <v>279</v>
      </c>
      <c r="S35" s="65" t="s">
        <v>280</v>
      </c>
      <c r="T35" s="65" t="s">
        <v>311</v>
      </c>
      <c r="V35" s="65"/>
      <c r="W35" s="65" t="s">
        <v>327</v>
      </c>
      <c r="X35" s="65" t="s">
        <v>325</v>
      </c>
      <c r="Y35" s="65" t="s">
        <v>279</v>
      </c>
      <c r="Z35" s="65" t="s">
        <v>280</v>
      </c>
      <c r="AA35" s="65" t="s">
        <v>323</v>
      </c>
      <c r="AC35" s="65"/>
      <c r="AD35" s="65" t="s">
        <v>305</v>
      </c>
      <c r="AE35" s="65" t="s">
        <v>363</v>
      </c>
      <c r="AF35" s="65" t="s">
        <v>309</v>
      </c>
      <c r="AG35" s="65" t="s">
        <v>341</v>
      </c>
      <c r="AH35" s="65" t="s">
        <v>276</v>
      </c>
      <c r="AJ35" s="65"/>
      <c r="AK35" s="65" t="s">
        <v>306</v>
      </c>
      <c r="AL35" s="65" t="s">
        <v>278</v>
      </c>
      <c r="AM35" s="65" t="s">
        <v>328</v>
      </c>
      <c r="AN35" s="65" t="s">
        <v>341</v>
      </c>
      <c r="AO35" s="65" t="s">
        <v>357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750.90704000000005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1971.2244000000001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6611.55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4333.5169999999998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177.53572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175.9349</v>
      </c>
    </row>
    <row r="43" spans="1:68" x14ac:dyDescent="0.3">
      <c r="A43" s="70" t="s">
        <v>284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285</v>
      </c>
      <c r="B44" s="69"/>
      <c r="C44" s="69"/>
      <c r="D44" s="69"/>
      <c r="E44" s="69"/>
      <c r="F44" s="69"/>
      <c r="H44" s="69" t="s">
        <v>313</v>
      </c>
      <c r="I44" s="69"/>
      <c r="J44" s="69"/>
      <c r="K44" s="69"/>
      <c r="L44" s="69"/>
      <c r="M44" s="69"/>
      <c r="O44" s="69" t="s">
        <v>286</v>
      </c>
      <c r="P44" s="69"/>
      <c r="Q44" s="69"/>
      <c r="R44" s="69"/>
      <c r="S44" s="69"/>
      <c r="T44" s="69"/>
      <c r="V44" s="69" t="s">
        <v>287</v>
      </c>
      <c r="W44" s="69"/>
      <c r="X44" s="69"/>
      <c r="Y44" s="69"/>
      <c r="Z44" s="69"/>
      <c r="AA44" s="69"/>
      <c r="AC44" s="69" t="s">
        <v>288</v>
      </c>
      <c r="AD44" s="69"/>
      <c r="AE44" s="69"/>
      <c r="AF44" s="69"/>
      <c r="AG44" s="69"/>
      <c r="AH44" s="69"/>
      <c r="AJ44" s="69" t="s">
        <v>315</v>
      </c>
      <c r="AK44" s="69"/>
      <c r="AL44" s="69"/>
      <c r="AM44" s="69"/>
      <c r="AN44" s="69"/>
      <c r="AO44" s="69"/>
      <c r="AQ44" s="69" t="s">
        <v>289</v>
      </c>
      <c r="AR44" s="69"/>
      <c r="AS44" s="69"/>
      <c r="AT44" s="69"/>
      <c r="AU44" s="69"/>
      <c r="AV44" s="69"/>
      <c r="AX44" s="69" t="s">
        <v>290</v>
      </c>
      <c r="AY44" s="69"/>
      <c r="AZ44" s="69"/>
      <c r="BA44" s="69"/>
      <c r="BB44" s="69"/>
      <c r="BC44" s="69"/>
      <c r="BE44" s="69" t="s">
        <v>291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305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305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305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305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305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305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305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305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305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23.472836999999998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21.469429000000002</v>
      </c>
      <c r="O46" s="65" t="s">
        <v>314</v>
      </c>
      <c r="P46" s="65">
        <v>600</v>
      </c>
      <c r="Q46" s="65">
        <v>800</v>
      </c>
      <c r="R46" s="65">
        <v>0</v>
      </c>
      <c r="S46" s="65">
        <v>10000</v>
      </c>
      <c r="T46" s="65">
        <v>1025.5297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2.0740539999999998E-2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5.9000680000000001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108.18330400000001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146.43776</v>
      </c>
      <c r="AX46" s="65" t="s">
        <v>316</v>
      </c>
      <c r="AY46" s="65"/>
      <c r="AZ46" s="65"/>
      <c r="BA46" s="65"/>
      <c r="BB46" s="65"/>
      <c r="BC46" s="65"/>
      <c r="BE46" s="65" t="s">
        <v>292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6" sqref="E1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364</v>
      </c>
      <c r="B2" s="61" t="s">
        <v>365</v>
      </c>
      <c r="C2" s="61" t="s">
        <v>302</v>
      </c>
      <c r="D2" s="61">
        <v>63</v>
      </c>
      <c r="E2" s="61">
        <v>3171.6064000000001</v>
      </c>
      <c r="F2" s="61">
        <v>519.52</v>
      </c>
      <c r="G2" s="61">
        <v>61.948017</v>
      </c>
      <c r="H2" s="61">
        <v>30.585629000000001</v>
      </c>
      <c r="I2" s="61">
        <v>31.362385</v>
      </c>
      <c r="J2" s="61">
        <v>123.58662</v>
      </c>
      <c r="K2" s="61">
        <v>65.170680000000004</v>
      </c>
      <c r="L2" s="61">
        <v>58.415942999999999</v>
      </c>
      <c r="M2" s="61">
        <v>33.809894999999997</v>
      </c>
      <c r="N2" s="61">
        <v>4.2174215000000004</v>
      </c>
      <c r="O2" s="61">
        <v>17.825018</v>
      </c>
      <c r="P2" s="61">
        <v>1125.4401</v>
      </c>
      <c r="Q2" s="61">
        <v>31.722427</v>
      </c>
      <c r="R2" s="61">
        <v>831.52959999999996</v>
      </c>
      <c r="S2" s="61">
        <v>116.13077</v>
      </c>
      <c r="T2" s="61">
        <v>8584.7849999999999</v>
      </c>
      <c r="U2" s="61">
        <v>5.458005</v>
      </c>
      <c r="V2" s="61">
        <v>24.067412999999998</v>
      </c>
      <c r="W2" s="61">
        <v>389.68374999999997</v>
      </c>
      <c r="X2" s="61">
        <v>157.31010000000001</v>
      </c>
      <c r="Y2" s="61">
        <v>2.6924106999999999</v>
      </c>
      <c r="Z2" s="61">
        <v>1.8083013999999999</v>
      </c>
      <c r="AA2" s="61">
        <v>23.959855999999998</v>
      </c>
      <c r="AB2" s="61">
        <v>3.2552186999999999</v>
      </c>
      <c r="AC2" s="61">
        <v>726.15593999999999</v>
      </c>
      <c r="AD2" s="61">
        <v>15.163314</v>
      </c>
      <c r="AE2" s="61">
        <v>3.3624032000000001</v>
      </c>
      <c r="AF2" s="61">
        <v>1.4622523999999999</v>
      </c>
      <c r="AG2" s="61">
        <v>750.90704000000005</v>
      </c>
      <c r="AH2" s="61">
        <v>370.70794999999998</v>
      </c>
      <c r="AI2" s="61">
        <v>380.19907000000001</v>
      </c>
      <c r="AJ2" s="61">
        <v>1971.2244000000001</v>
      </c>
      <c r="AK2" s="61">
        <v>6611.55</v>
      </c>
      <c r="AL2" s="61">
        <v>177.53572</v>
      </c>
      <c r="AM2" s="61">
        <v>4333.5169999999998</v>
      </c>
      <c r="AN2" s="61">
        <v>175.9349</v>
      </c>
      <c r="AO2" s="61">
        <v>23.472836999999998</v>
      </c>
      <c r="AP2" s="61">
        <v>16.215881</v>
      </c>
      <c r="AQ2" s="61">
        <v>7.2569565999999996</v>
      </c>
      <c r="AR2" s="61">
        <v>21.469429000000002</v>
      </c>
      <c r="AS2" s="61">
        <v>1025.5297</v>
      </c>
      <c r="AT2" s="61">
        <v>2.0740539999999998E-2</v>
      </c>
      <c r="AU2" s="61">
        <v>5.9000680000000001</v>
      </c>
      <c r="AV2" s="61">
        <v>108.18330400000001</v>
      </c>
      <c r="AW2" s="61">
        <v>146.43776</v>
      </c>
      <c r="AX2" s="61">
        <v>8.8779024999999998E-2</v>
      </c>
      <c r="AY2" s="61">
        <v>1.9717321000000001</v>
      </c>
      <c r="AZ2" s="61">
        <v>300.87511999999998</v>
      </c>
      <c r="BA2" s="61">
        <v>60.050826999999998</v>
      </c>
      <c r="BB2" s="61">
        <v>18.715767</v>
      </c>
      <c r="BC2" s="61">
        <v>20.571719999999999</v>
      </c>
      <c r="BD2" s="61">
        <v>20.756029999999999</v>
      </c>
      <c r="BE2" s="61">
        <v>1.2749181999999999</v>
      </c>
      <c r="BF2" s="61">
        <v>8.5105909999999998</v>
      </c>
      <c r="BG2" s="61">
        <v>6.9387240000000003E-3</v>
      </c>
      <c r="BH2" s="61">
        <v>3.4230344000000003E-2</v>
      </c>
      <c r="BI2" s="61">
        <v>2.7689582000000001E-2</v>
      </c>
      <c r="BJ2" s="61">
        <v>0.12680834999999999</v>
      </c>
      <c r="BK2" s="61">
        <v>5.3374800000000001E-4</v>
      </c>
      <c r="BL2" s="61">
        <v>0.3721991</v>
      </c>
      <c r="BM2" s="61">
        <v>3.8309760000000002</v>
      </c>
      <c r="BN2" s="61">
        <v>0.85237134000000003</v>
      </c>
      <c r="BO2" s="61">
        <v>56.452309999999997</v>
      </c>
      <c r="BP2" s="61">
        <v>9.1594309999999997</v>
      </c>
      <c r="BQ2" s="61">
        <v>15.623345</v>
      </c>
      <c r="BR2" s="61">
        <v>59.588303000000003</v>
      </c>
      <c r="BS2" s="61">
        <v>49.493090000000002</v>
      </c>
      <c r="BT2" s="61">
        <v>9.7727020000000007</v>
      </c>
      <c r="BU2" s="61">
        <v>4.6482105000000003E-2</v>
      </c>
      <c r="BV2" s="61">
        <v>0.10435667</v>
      </c>
      <c r="BW2" s="61">
        <v>0.65019579999999999</v>
      </c>
      <c r="BX2" s="61">
        <v>1.6931658000000001</v>
      </c>
      <c r="BY2" s="61">
        <v>0.25154739999999998</v>
      </c>
      <c r="BZ2" s="61">
        <v>4.6810560000000001E-4</v>
      </c>
      <c r="CA2" s="61">
        <v>0.60963904999999996</v>
      </c>
      <c r="CB2" s="61">
        <v>9.8955269999999998E-2</v>
      </c>
      <c r="CC2" s="61">
        <v>0.81581939999999997</v>
      </c>
      <c r="CD2" s="61">
        <v>4.229457</v>
      </c>
      <c r="CE2" s="61">
        <v>0.11037347</v>
      </c>
      <c r="CF2" s="61">
        <v>0.24942302999999999</v>
      </c>
      <c r="CG2" s="61">
        <v>4.9500000000000003E-7</v>
      </c>
      <c r="CH2" s="61">
        <v>0.15082429999999999</v>
      </c>
      <c r="CI2" s="61">
        <v>4.6815999999999998E-7</v>
      </c>
      <c r="CJ2" s="61">
        <v>7.3756145999999996</v>
      </c>
      <c r="CK2" s="61">
        <v>3.1015371999999999E-2</v>
      </c>
      <c r="CL2" s="61">
        <v>0.68520075000000003</v>
      </c>
      <c r="CM2" s="61">
        <v>3.8412923999999999</v>
      </c>
      <c r="CN2" s="61">
        <v>4424.3325000000004</v>
      </c>
      <c r="CO2" s="61">
        <v>7796.8095999999996</v>
      </c>
      <c r="CP2" s="61">
        <v>4477.4755999999998</v>
      </c>
      <c r="CQ2" s="61">
        <v>1605.1023</v>
      </c>
      <c r="CR2" s="61">
        <v>922.53240000000005</v>
      </c>
      <c r="CS2" s="61">
        <v>844.20529999999997</v>
      </c>
      <c r="CT2" s="61">
        <v>4477.6367</v>
      </c>
      <c r="CU2" s="61">
        <v>2703.9321</v>
      </c>
      <c r="CV2" s="61">
        <v>2693.6635999999999</v>
      </c>
      <c r="CW2" s="61">
        <v>2943.1747999999998</v>
      </c>
      <c r="CX2" s="61">
        <v>858.17570000000001</v>
      </c>
      <c r="CY2" s="61">
        <v>5651.0240000000003</v>
      </c>
      <c r="CZ2" s="61">
        <v>2474.0578999999998</v>
      </c>
      <c r="DA2" s="61">
        <v>6591.0919999999996</v>
      </c>
      <c r="DB2" s="61">
        <v>6241.8890000000001</v>
      </c>
      <c r="DC2" s="61">
        <v>9119.527</v>
      </c>
      <c r="DD2" s="61">
        <v>15104.837</v>
      </c>
      <c r="DE2" s="61">
        <v>3216.7170000000001</v>
      </c>
      <c r="DF2" s="61">
        <v>7314.8076000000001</v>
      </c>
      <c r="DG2" s="61">
        <v>3476.6619000000001</v>
      </c>
      <c r="DH2" s="61">
        <v>255.27036000000001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60.050826999999998</v>
      </c>
      <c r="B6">
        <f>BB2</f>
        <v>18.715767</v>
      </c>
      <c r="C6">
        <f>BC2</f>
        <v>20.571719999999999</v>
      </c>
      <c r="D6">
        <f>BD2</f>
        <v>20.756029999999999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21096</v>
      </c>
      <c r="C2" s="56">
        <f ca="1">YEAR(TODAY())-YEAR(B2)+IF(TODAY()&gt;=DATE(YEAR(TODAY()),MONTH(B2),DAY(B2)),0,-1)</f>
        <v>64</v>
      </c>
      <c r="E2" s="52">
        <v>169.6</v>
      </c>
      <c r="F2" s="53" t="s">
        <v>39</v>
      </c>
      <c r="G2" s="52">
        <v>101.6</v>
      </c>
      <c r="H2" s="51" t="s">
        <v>41</v>
      </c>
      <c r="I2" s="72">
        <f>ROUND(G3/E3^2,1)</f>
        <v>35.299999999999997</v>
      </c>
    </row>
    <row r="3" spans="1:9" x14ac:dyDescent="0.3">
      <c r="E3" s="51">
        <f>E2/100</f>
        <v>1.696</v>
      </c>
      <c r="F3" s="51" t="s">
        <v>40</v>
      </c>
      <c r="G3" s="51">
        <f>G2</f>
        <v>101.6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44440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천성규, ID : H1800077)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15:37:10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44440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169.6</v>
      </c>
      <c r="L12" s="129"/>
      <c r="M12" s="122">
        <f>'개인정보 및 신체계측 입력'!G2</f>
        <v>101.6</v>
      </c>
      <c r="N12" s="123"/>
      <c r="O12" s="118" t="s">
        <v>271</v>
      </c>
      <c r="P12" s="112"/>
      <c r="Q12" s="115">
        <f>'개인정보 및 신체계측 입력'!I2</f>
        <v>35.299999999999997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천성규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73.685000000000002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8.7859999999999996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17.529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14.5</v>
      </c>
      <c r="L72" s="36" t="s">
        <v>53</v>
      </c>
      <c r="M72" s="36">
        <f>ROUND('DRIs DATA'!K8,1)</f>
        <v>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110.87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200.56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157.31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217.01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93.86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440.77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234.73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2021-11-17T07:23:57Z</dcterms:modified>
</cp:coreProperties>
</file>