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<sst xmlns="http://schemas.openxmlformats.org/spreadsheetml/2006/main" count="692" uniqueCount="337">
  <si>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</si>
  <si>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</si>
  <si>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</si>
  <si>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</si>
  <si>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</si>
  <si>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</si>
  <si>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</si>
  <si>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</si>
  <si>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</si>
  <si>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</si>
  <si>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</si>
  <si>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</si>
  <si>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</si>
  <si>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</si>
  <si>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</si>
  <si>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</si>
  <si>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</si>
  <si>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</si>
  <si>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</si>
  <si>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</si>
  <si>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</si>
  <si>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</si>
  <si>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</si>
  <si>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</si>
  <si>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</si>
  <si>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</si>
  <si>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</si>
  <si>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</si>
  <si>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</si>
  <si>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</si>
  <si>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</si>
  <si>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</si>
  <si>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</si>
  <si>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</si>
  <si>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</si>
  <si>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</si>
  <si>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</si>
  <si>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</si>
  <si>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</si>
  <si>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</si>
  <si>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</si>
  <si>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</si>
  <si>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</si>
  <si>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</si>
  <si>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</si>
  <si>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</si>
  <si>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</si>
  <si>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</si>
  <si>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</si>
  <si>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</si>
  <si>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</si>
  <si>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</si>
  <si>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</si>
  <si>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</si>
  <si>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</si>
  <si>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</si>
  <si>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</si>
  <si>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</si>
  <si>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</si>
  <si>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</si>
  <si>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</si>
  <si>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</si>
  <si>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</si>
  <si>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</si>
  <si>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</si>
  <si>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</si>
  <si>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</si>
  <si>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</si>
  <si>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</si>
  <si>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</si>
  <si>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</si>
  <si>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</si>
  <si>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</si>
  <si>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</si>
  <si>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</si>
  <si>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</si>
  <si>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</si>
  <si>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</si>
  <si>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</si>
  <si>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</si>
  <si>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</si>
  <si>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</si>
  <si>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</si>
  <si>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</si>
  <si>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</si>
  <si>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</si>
  <si>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</si>
  <si>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</si>
  <si>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</si>
  <si>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</si>
  <si>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</si>
  <si>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</si>
  <si>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</si>
  <si>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</si>
  <si>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</si>
  <si>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</si>
  <si>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</si>
  <si>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</si>
  <si>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</si>
  <si>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</si>
  <si>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</si>
  <si>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</si>
  <si>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</si>
  <si>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</si>
  <si>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</si>
  <si>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</si>
  <si>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</si>
  <si>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</si>
  <si>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</si>
  <si>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</si>
  <si>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</si>
  <si>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</si>
  <si>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</si>
  <si>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</si>
  <si>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</si>
  <si>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</si>
  <si>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</si>
  <si>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</si>
  <si>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</si>
  <si>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</si>
  <si>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</si>
  <si>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</si>
  <si>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</si>
  <si>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</si>
  <si>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</si>
  <si>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</si>
  <si>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</si>
  <si>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</si>
  <si>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</si>
  <si>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</si>
  <si>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</si>
  <si>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</si>
  <si>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</si>
  <si>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</si>
  <si>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</si>
  <si>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</si>
  <si>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</si>
  <si>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</si>
  <si>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</si>
  <si>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</si>
  <si>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</si>
  <si>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</si>
  <si>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</si>
  <si>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</si>
  <si>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</si>
  <si>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</si>
  <si>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</si>
  <si>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</si>
  <si>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</si>
  <si>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</si>
  <si>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</si>
  <si>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</si>
  <si>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</si>
  <si>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</si>
  <si>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</si>
  <si>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</si>
  <si>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</si>
  <si>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</si>
  <si>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</si>
  <si>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</si>
  <si>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</si>
  <si>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</si>
  <si>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</si>
  <si>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</si>
  <si>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</si>
  <si>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</si>
  <si>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</si>
  <si>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</si>
  <si>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</si>
  <si>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</si>
  <si>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</si>
  <si>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</si>
  <si>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</si>
  <si>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</si>
  <si>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</si>
  <si>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</si>
  <si>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</si>
  <si>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</si>
  <si>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</si>
  <si>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</si>
  <si>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</si>
  <si>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</si>
  <si>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</si>
  <si>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</si>
  <si>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</si>
  <si>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</si>
  <si>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</si>
  <si>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</si>
  <si>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</si>
  <si>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</si>
  <si>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</si>
  <si>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</si>
  <si>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</si>
  <si>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</si>
  <si>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</si>
  <si>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</si>
  <si>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</si>
  <si>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</si>
  <si>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</si>
  <si>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</si>
  <si>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</si>
  <si>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</si>
  <si>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</si>
  <si>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</si>
  <si>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</si>
  <si>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</si>
  <si>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</si>
  <si>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</si>
  <si>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</si>
  <si>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</si>
  <si>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</si>
  <si>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</si>
  <si>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</si>
  <si>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</si>
  <si>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</si>
  <si>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</si>
  <si>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</si>
  <si>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</si>
  <si>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</si>
  <si>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</si>
  <si>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</si>
  <si>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</si>
  <si>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</si>
  <si>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</si>
  <si>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</si>
  <si>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</si>
  <si>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</si>
  <si>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</si>
  <si>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</si>
  <si>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</si>
  <si>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</si>
  <si>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</si>
  <si>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</si>
  <si>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</si>
  <si>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</si>
  <si>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</si>
  <si>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</si>
  <si>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</si>
  <si>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</si>
  <si>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</si>
  <si>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</si>
  <si>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</si>
  <si>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</si>
  <si>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</si>
  <si>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</si>
  <si>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</si>
  <si>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</si>
  <si>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</si>
  <si>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</si>
  <si>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</si>
  <si>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</si>
  <si>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</si>
  <si>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</si>
  <si>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</si>
  <si>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</si>
  <si>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</si>
  <si>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</si>
  <si>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</si>
  <si>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</si>
  <si>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</si>
  <si>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</si>
  <si>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</si>
  <si>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</si>
  <si>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</si>
  <si>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</si>
  <si>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</si>
  <si>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</si>
  <si>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</si>
  <si>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</si>
  <si>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</si>
  <si>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</si>
  <si>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</si>
  <si>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</si>
  <si>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</si>
  <si>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</si>
  <si>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</si>
  <si>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</si>
  <si>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</si>
  <si>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</si>
  <si>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</si>
  <si>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</si>
  <si>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</si>
  <si>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</si>
  <si>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</si>
  <si>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</si>
  <si>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</si>
  <si>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</si>
  <si>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</si>
  <si>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</si>
  <si>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</si>
  <si>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</si>
  <si>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</si>
  <si>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</si>
  <si>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</si>
  <si>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</si>
  <si>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</si>
  <si>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</si>
  <si>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</si>
  <si>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</si>
  <si>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</si>
  <si>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</si>
  <si>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</si>
  <si>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</si>
  <si>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</si>
  <si>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</si>
  <si>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</si>
  <si>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</si>
  <si>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</si>
  <si>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</si>
  <si>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</si>
  <si>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</si>
  <si>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</si>
  <si>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</si>
  <si>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</si>
  <si>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</si>
  <si>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</si>
  <si>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</si>
  <si>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</si>
  <si>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</si>
  <si>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</si>
  <si>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</si>
  <si>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적정비율(최대)</t>
    <phoneticPr fontId="1" type="noConversion"/>
  </si>
  <si>
    <t>지용성 비타민</t>
    <phoneticPr fontId="1" type="noConversion"/>
  </si>
  <si>
    <t>평균필요량</t>
    <phoneticPr fontId="1" type="noConversion"/>
  </si>
  <si>
    <t>단백질(g/일)</t>
    <phoneticPr fontId="1" type="noConversion"/>
  </si>
  <si>
    <t>티아민</t>
    <phoneticPr fontId="1" type="noConversion"/>
  </si>
  <si>
    <t>비오틴</t>
    <phoneticPr fontId="1" type="noConversion"/>
  </si>
  <si>
    <t>엽산(μg DFE/일)</t>
    <phoneticPr fontId="1" type="noConversion"/>
  </si>
  <si>
    <t>아연</t>
    <phoneticPr fontId="1" type="noConversion"/>
  </si>
  <si>
    <t>구리(ug/일)</t>
    <phoneticPr fontId="1" type="noConversion"/>
  </si>
  <si>
    <t>F</t>
  </si>
  <si>
    <t>요오드</t>
    <phoneticPr fontId="1" type="noConversion"/>
  </si>
  <si>
    <t>몰리브덴(ug/일)</t>
    <phoneticPr fontId="1" type="noConversion"/>
  </si>
  <si>
    <t>(설문지 : FFQ 95문항 설문지, 사용자 : 임영실, ID : H1800082)</t>
  </si>
  <si>
    <t>2021년 11월 17일 15:40:49</t>
  </si>
  <si>
    <t>H1800082</t>
  </si>
  <si>
    <t>임영실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</si>
</sst>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39.723137000000001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7352"/>
        <c:axId val="742840488"/>
      </c:barChart>
      <c:catAx>
        <c:axId val="74283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0488"/>
        <c:crosses val="autoZero"/>
        <c:auto val="1"/>
        <c:lblAlgn val="ctr"/>
        <c:lblOffset val="100"/>
        <c:noMultiLvlLbl val="0"/>
      </c:catAx>
      <c:valAx>
        <c:axId val="7428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0.93103427000000005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464"/>
        <c:axId val="742849504"/>
      </c:barChart>
      <c:catAx>
        <c:axId val="74285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9504"/>
        <c:crosses val="autoZero"/>
        <c:auto val="1"/>
        <c:lblAlgn val="ctr"/>
        <c:lblOffset val="100"/>
        <c:noMultiLvlLbl val="0"/>
      </c:catAx>
      <c:valAx>
        <c:axId val="74284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0.38977255999999999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856"/>
        <c:axId val="742857736"/>
      </c:barChart>
      <c:catAx>
        <c:axId val="7428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736"/>
        <c:crosses val="autoZero"/>
        <c:auto val="1"/>
        <c:lblAlgn val="ctr"/>
        <c:lblOffset val="100"/>
        <c:noMultiLvlLbl val="0"/>
      </c:catAx>
      <c:valAx>
        <c:axId val="74285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815.47889999999995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3032"/>
        <c:axId val="742850288"/>
      </c:barChart>
      <c:catAx>
        <c:axId val="74285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0288"/>
        <c:crosses val="autoZero"/>
        <c:auto val="1"/>
        <c:lblAlgn val="ctr"/>
        <c:lblOffset val="100"/>
        <c:noMultiLvlLbl val="0"/>
      </c:catAx>
      <c:valAx>
        <c:axId val="74285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1500.5243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9896"/>
        <c:axId val="742846368"/>
      </c:barChart>
      <c:catAx>
        <c:axId val="74284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6368"/>
        <c:crosses val="autoZero"/>
        <c:auto val="1"/>
        <c:lblAlgn val="ctr"/>
        <c:lblOffset val="100"/>
        <c:noMultiLvlLbl val="0"/>
      </c:catAx>
      <c:valAx>
        <c:axId val="7428463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113.47964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168"/>
        <c:axId val="742856560"/>
      </c:barChart>
      <c:catAx>
        <c:axId val="74285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6560"/>
        <c:crosses val="autoZero"/>
        <c:auto val="1"/>
        <c:lblAlgn val="ctr"/>
        <c:lblOffset val="100"/>
        <c:noMultiLvlLbl val="0"/>
      </c:catAx>
      <c:valAx>
        <c:axId val="74285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44.695390000000003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8720"/>
        <c:axId val="742853816"/>
      </c:barChart>
      <c:catAx>
        <c:axId val="74284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3816"/>
        <c:crosses val="autoZero"/>
        <c:auto val="1"/>
        <c:lblAlgn val="ctr"/>
        <c:lblOffset val="100"/>
        <c:noMultiLvlLbl val="0"/>
      </c:catAx>
      <c:valAx>
        <c:axId val="74285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7.7034115999999999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976"/>
        <c:axId val="742852640"/>
      </c:barChart>
      <c:catAx>
        <c:axId val="74284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2640"/>
        <c:crosses val="autoZero"/>
        <c:auto val="1"/>
        <c:lblAlgn val="ctr"/>
        <c:lblOffset val="100"/>
        <c:noMultiLvlLbl val="0"/>
      </c:catAx>
      <c:valAx>
        <c:axId val="74285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1691.193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4600"/>
        <c:axId val="742855384"/>
      </c:barChart>
      <c:catAx>
        <c:axId val="74285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5384"/>
        <c:crosses val="autoZero"/>
        <c:auto val="1"/>
        <c:lblAlgn val="ctr"/>
        <c:lblOffset val="100"/>
        <c:noMultiLvlLbl val="0"/>
      </c:catAx>
      <c:valAx>
        <c:axId val="742855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0.27711313999999998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952"/>
        <c:axId val="742857344"/>
      </c:barChart>
      <c:catAx>
        <c:axId val="74285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344"/>
        <c:crosses val="autoZero"/>
        <c:auto val="1"/>
        <c:lblAlgn val="ctr"/>
        <c:lblOffset val="100"/>
        <c:noMultiLvlLbl val="0"/>
      </c:catAx>
      <c:valAx>
        <c:axId val="74285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2.9598996999999998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7152"/>
        <c:axId val="742847544"/>
      </c:barChart>
      <c:catAx>
        <c:axId val="74284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7544"/>
        <c:crosses val="autoZero"/>
        <c:auto val="1"/>
        <c:lblAlgn val="ctr"/>
        <c:lblOffset val="100"/>
        <c:noMultiLvlLbl val="0"/>
      </c:catAx>
      <c:valAx>
        <c:axId val="74284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8.5650150000000007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4216"/>
        <c:axId val="742836176"/>
      </c:barChart>
      <c:catAx>
        <c:axId val="742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176"/>
        <c:crosses val="autoZero"/>
        <c:auto val="1"/>
        <c:lblAlgn val="ctr"/>
        <c:lblOffset val="100"/>
        <c:noMultiLvlLbl val="0"/>
      </c:catAx>
      <c:valAx>
        <c:axId val="74283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59.118515000000002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60480"/>
        <c:axId val="742858128"/>
      </c:barChart>
      <c:catAx>
        <c:axId val="74286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8128"/>
        <c:crosses val="autoZero"/>
        <c:auto val="1"/>
        <c:lblAlgn val="ctr"/>
        <c:lblOffset val="100"/>
        <c:noMultiLvlLbl val="0"/>
      </c:catAx>
      <c:valAx>
        <c:axId val="74285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68.604140000000001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8912"/>
        <c:axId val="742859696"/>
      </c:barChart>
      <c:catAx>
        <c:axId val="74285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9696"/>
        <c:crosses val="autoZero"/>
        <c:auto val="1"/>
        <c:lblAlgn val="ctr"/>
        <c:lblOffset val="100"/>
        <c:noMultiLvlLbl val="0"/>
      </c:catAx>
      <c:valAx>
        <c:axId val="74285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0.34300000000000003</c:v>
                </c:pt>
                <c:pt idx="1">
                  <c:v>2.7789999999999999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59304"/>
        <c:axId val="742860088"/>
      </c:barChart>
      <c:catAx>
        <c:axId val="74285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60088"/>
        <c:crosses val="autoZero"/>
        <c:auto val="1"/>
        <c:lblAlgn val="ctr"/>
        <c:lblOffset val="100"/>
        <c:noMultiLvlLbl val="0"/>
      </c:catAx>
      <c:valAx>
        <c:axId val="74286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5.5316051999999996</c:v>
                </c:pt>
                <c:pt idx="1">
                  <c:v>4.9317970000000004</c:v>
                </c:pt>
                <c:pt idx="2">
                  <c:v>3.0930222999999999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73.560010000000005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4424"/>
        <c:axId val="742805600"/>
      </c:barChart>
      <c:catAx>
        <c:axId val="74280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5600"/>
        <c:crosses val="autoZero"/>
        <c:auto val="1"/>
        <c:lblAlgn val="ctr"/>
        <c:lblOffset val="100"/>
        <c:noMultiLvlLbl val="0"/>
      </c:catAx>
      <c:valAx>
        <c:axId val="74280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6.5811542999999997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7760"/>
        <c:axId val="742798152"/>
      </c:barChart>
      <c:catAx>
        <c:axId val="74279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152"/>
        <c:crosses val="autoZero"/>
        <c:auto val="1"/>
        <c:lblAlgn val="ctr"/>
        <c:lblOffset val="100"/>
        <c:noMultiLvlLbl val="0"/>
      </c:catAx>
      <c:valAx>
        <c:axId val="74279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84.158000000000001</c:v>
                </c:pt>
                <c:pt idx="1">
                  <c:v>6.7140000000000004</c:v>
                </c:pt>
                <c:pt idx="2">
                  <c:v>9.1280000000000001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00112"/>
        <c:axId val="742800896"/>
      </c:barChart>
      <c:catAx>
        <c:axId val="74280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896"/>
        <c:crosses val="autoZero"/>
        <c:auto val="1"/>
        <c:lblAlgn val="ctr"/>
        <c:lblOffset val="100"/>
        <c:noMultiLvlLbl val="0"/>
      </c:catAx>
      <c:valAx>
        <c:axId val="7428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1937.414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584"/>
        <c:axId val="742802464"/>
      </c:barChart>
      <c:catAx>
        <c:axId val="74279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2464"/>
        <c:crosses val="autoZero"/>
        <c:auto val="1"/>
        <c:lblAlgn val="ctr"/>
        <c:lblOffset val="100"/>
        <c:noMultiLvlLbl val="0"/>
      </c:catAx>
      <c:valAx>
        <c:axId val="742802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25.611281999999999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5408"/>
        <c:axId val="742800504"/>
      </c:barChart>
      <c:catAx>
        <c:axId val="74279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504"/>
        <c:crosses val="autoZero"/>
        <c:auto val="1"/>
        <c:lblAlgn val="ctr"/>
        <c:lblOffset val="100"/>
        <c:noMultiLvlLbl val="0"/>
      </c:catAx>
      <c:valAx>
        <c:axId val="742800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247.24475000000001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1288"/>
        <c:axId val="742801680"/>
      </c:barChart>
      <c:catAx>
        <c:axId val="74280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1680"/>
        <c:crosses val="autoZero"/>
        <c:auto val="1"/>
        <c:lblAlgn val="ctr"/>
        <c:lblOffset val="100"/>
        <c:noMultiLvlLbl val="0"/>
      </c:catAx>
      <c:valAx>
        <c:axId val="74280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1.4760544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8136"/>
        <c:axId val="742836568"/>
      </c:barChart>
      <c:catAx>
        <c:axId val="74283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568"/>
        <c:crosses val="autoZero"/>
        <c:auto val="1"/>
        <c:lblAlgn val="ctr"/>
        <c:lblOffset val="100"/>
        <c:noMultiLvlLbl val="0"/>
      </c:catAx>
      <c:valAx>
        <c:axId val="74283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1024.3749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3248"/>
        <c:axId val="742803640"/>
      </c:barChart>
      <c:catAx>
        <c:axId val="74280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3640"/>
        <c:crosses val="autoZero"/>
        <c:auto val="1"/>
        <c:lblAlgn val="ctr"/>
        <c:lblOffset val="100"/>
        <c:noMultiLvlLbl val="0"/>
      </c:catAx>
      <c:valAx>
        <c:axId val="74280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4.9904127000000003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192"/>
        <c:axId val="742798544"/>
      </c:barChart>
      <c:catAx>
        <c:axId val="74279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544"/>
        <c:crosses val="autoZero"/>
        <c:auto val="1"/>
        <c:lblAlgn val="ctr"/>
        <c:lblOffset val="100"/>
        <c:noMultiLvlLbl val="0"/>
      </c:catAx>
      <c:valAx>
        <c:axId val="74279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0.91510570000000002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8936"/>
        <c:axId val="742799328"/>
      </c:barChart>
      <c:catAx>
        <c:axId val="74279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9328"/>
        <c:crosses val="autoZero"/>
        <c:auto val="1"/>
        <c:lblAlgn val="ctr"/>
        <c:lblOffset val="100"/>
        <c:noMultiLvlLbl val="0"/>
      </c:catAx>
      <c:valAx>
        <c:axId val="74279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12.650176999999999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1664"/>
        <c:axId val="742838528"/>
      </c:barChart>
      <c:catAx>
        <c:axId val="7428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8528"/>
        <c:crosses val="autoZero"/>
        <c:auto val="1"/>
        <c:lblAlgn val="ctr"/>
        <c:lblOffset val="100"/>
        <c:noMultiLvlLbl val="0"/>
      </c:catAx>
      <c:valAx>
        <c:axId val="74283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0.52865815000000005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3624"/>
        <c:axId val="742844800"/>
      </c:barChart>
      <c:catAx>
        <c:axId val="7428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4800"/>
        <c:crosses val="autoZero"/>
        <c:auto val="1"/>
        <c:lblAlgn val="ctr"/>
        <c:lblOffset val="100"/>
        <c:noMultiLvlLbl val="0"/>
      </c:catAx>
      <c:valAx>
        <c:axId val="74284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10.024613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5000"/>
        <c:axId val="742833432"/>
      </c:barChart>
      <c:catAx>
        <c:axId val="7428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432"/>
        <c:crosses val="autoZero"/>
        <c:auto val="1"/>
        <c:lblAlgn val="ctr"/>
        <c:lblOffset val="100"/>
        <c:noMultiLvlLbl val="0"/>
      </c:catAx>
      <c:valAx>
        <c:axId val="7428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0.91510570000000002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192"/>
        <c:axId val="742833040"/>
      </c:barChart>
      <c:catAx>
        <c:axId val="74284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040"/>
        <c:crosses val="autoZero"/>
        <c:auto val="1"/>
        <c:lblAlgn val="ctr"/>
        <c:lblOffset val="100"/>
        <c:noMultiLvlLbl val="0"/>
      </c:catAx>
      <c:valAx>
        <c:axId val="74283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160.34557000000001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0880"/>
        <c:axId val="742841272"/>
      </c:barChart>
      <c:catAx>
        <c:axId val="74284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1272"/>
        <c:crosses val="autoZero"/>
        <c:auto val="1"/>
        <c:lblAlgn val="ctr"/>
        <c:lblOffset val="100"/>
        <c:noMultiLvlLbl val="0"/>
      </c:catAx>
      <c:valAx>
        <c:axId val="7428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1.6696366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2448"/>
        <c:axId val="742842840"/>
      </c:barChart>
      <c:catAx>
        <c:axId val="74284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2840"/>
        <c:crosses val="autoZero"/>
        <c:auto val="1"/>
        <c:lblAlgn val="ctr"/>
        <c:lblOffset val="100"/>
        <c:noMultiLvlLbl val="0"/>
      </c:catAx>
      <c:valAx>
        <c:axId val="74284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임영실, ID : H1800082)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15:40:49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1937.414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39.723137000000001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8.5650150000000007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84.158000000000001</v>
      </c>
      <c r="G8" s="59">
        <f>'DRIs DATA 입력'!G8</f>
        <v>6.7140000000000004</v>
      </c>
      <c r="H8" s="59">
        <f>'DRIs DATA 입력'!H8</f>
        <v>9.1280000000000001</v>
      </c>
      <c r="I8" s="46"/>
      <c r="J8" s="59" t="s">
        <v>216</v>
      </c>
      <c r="K8" s="59">
        <f>'DRIs DATA 입력'!K8</f>
        <v>0.34300000000000003</v>
      </c>
      <c r="L8" s="59">
        <f>'DRIs DATA 입력'!L8</f>
        <v>2.7789999999999999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73.560010000000005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6.5811542999999997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1.4760544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12.650176999999999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25.611281999999999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0.71918833000000004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0.52865815000000005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10.024613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0.91510570000000002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160.34557000000001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1.6696366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0.93103427000000005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0.38977255999999999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247.24475000000001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815.47889999999995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1024.3749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1500.5243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113.47964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44.695390000000003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4.9904127000000003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7.7034115999999999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1691.193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0.27711313999999998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2.9598996999999998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59.118515000000002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68.604140000000001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62" sqref="I6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303</v>
      </c>
      <c r="B1" s="61" t="s">
        <v>333</v>
      </c>
      <c r="G1" s="62" t="s">
        <v>304</v>
      </c>
      <c r="H1" s="61" t="s">
        <v>334</v>
      </c>
    </row>
    <row r="3" spans="1:27" x14ac:dyDescent="0.3">
      <c r="A3" s="71" t="s">
        <v>305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306</v>
      </c>
      <c r="B4" s="69"/>
      <c r="C4" s="69"/>
      <c r="E4" s="66" t="s">
        <v>307</v>
      </c>
      <c r="F4" s="67"/>
      <c r="G4" s="67"/>
      <c r="H4" s="68"/>
      <c r="J4" s="66" t="s">
        <v>308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309</v>
      </c>
      <c r="V4" s="69"/>
      <c r="W4" s="69"/>
      <c r="X4" s="69"/>
      <c r="Y4" s="69"/>
      <c r="Z4" s="69"/>
    </row>
    <row r="5" spans="1:27" x14ac:dyDescent="0.3">
      <c r="A5" s="65"/>
      <c r="B5" s="65" t="s">
        <v>310</v>
      </c>
      <c r="C5" s="65" t="s">
        <v>276</v>
      </c>
      <c r="E5" s="65"/>
      <c r="F5" s="65" t="s">
        <v>50</v>
      </c>
      <c r="G5" s="65" t="s">
        <v>311</v>
      </c>
      <c r="H5" s="65" t="s">
        <v>46</v>
      </c>
      <c r="J5" s="65"/>
      <c r="K5" s="65" t="s">
        <v>312</v>
      </c>
      <c r="L5" s="65" t="s">
        <v>313</v>
      </c>
      <c r="N5" s="65"/>
      <c r="O5" s="65" t="s">
        <v>323</v>
      </c>
      <c r="P5" s="65" t="s">
        <v>277</v>
      </c>
      <c r="Q5" s="65" t="s">
        <v>278</v>
      </c>
      <c r="R5" s="65" t="s">
        <v>279</v>
      </c>
      <c r="S5" s="65" t="s">
        <v>276</v>
      </c>
      <c r="U5" s="65"/>
      <c r="V5" s="65" t="s">
        <v>323</v>
      </c>
      <c r="W5" s="65" t="s">
        <v>277</v>
      </c>
      <c r="X5" s="65" t="s">
        <v>278</v>
      </c>
      <c r="Y5" s="65" t="s">
        <v>279</v>
      </c>
      <c r="Z5" s="65" t="s">
        <v>276</v>
      </c>
    </row>
    <row r="6" spans="1:27" x14ac:dyDescent="0.3">
      <c r="A6" s="65" t="s">
        <v>306</v>
      </c>
      <c r="B6" s="65">
        <v>1900</v>
      </c>
      <c r="C6" s="65">
        <v>1937.414</v>
      </c>
      <c r="E6" s="65" t="s">
        <v>314</v>
      </c>
      <c r="F6" s="65">
        <v>55</v>
      </c>
      <c r="G6" s="65">
        <v>15</v>
      </c>
      <c r="H6" s="65">
        <v>7</v>
      </c>
      <c r="J6" s="65" t="s">
        <v>314</v>
      </c>
      <c r="K6" s="65">
        <v>0.1</v>
      </c>
      <c r="L6" s="65">
        <v>4</v>
      </c>
      <c r="N6" s="65" t="s">
        <v>324</v>
      </c>
      <c r="O6" s="65">
        <v>40</v>
      </c>
      <c r="P6" s="65">
        <v>50</v>
      </c>
      <c r="Q6" s="65">
        <v>0</v>
      </c>
      <c r="R6" s="65">
        <v>0</v>
      </c>
      <c r="S6" s="65">
        <v>39.723137000000001</v>
      </c>
      <c r="U6" s="65" t="s">
        <v>315</v>
      </c>
      <c r="V6" s="65">
        <v>0</v>
      </c>
      <c r="W6" s="65">
        <v>0</v>
      </c>
      <c r="X6" s="65">
        <v>20</v>
      </c>
      <c r="Y6" s="65">
        <v>0</v>
      </c>
      <c r="Z6" s="65">
        <v>8.5650150000000007</v>
      </c>
    </row>
    <row r="7" spans="1:27" x14ac:dyDescent="0.3">
      <c r="E7" s="65" t="s">
        <v>321</v>
      </c>
      <c r="F7" s="65">
        <v>65</v>
      </c>
      <c r="G7" s="65">
        <v>30</v>
      </c>
      <c r="H7" s="65">
        <v>20</v>
      </c>
      <c r="J7" s="65" t="s">
        <v>321</v>
      </c>
      <c r="K7" s="65">
        <v>1</v>
      </c>
      <c r="L7" s="65">
        <v>10</v>
      </c>
    </row>
    <row r="8" spans="1:27" x14ac:dyDescent="0.3">
      <c r="E8" s="65" t="s">
        <v>316</v>
      </c>
      <c r="F8" s="65">
        <v>84.158000000000001</v>
      </c>
      <c r="G8" s="65">
        <v>6.7140000000000004</v>
      </c>
      <c r="H8" s="65">
        <v>9.1280000000000001</v>
      </c>
      <c r="J8" s="65" t="s">
        <v>316</v>
      </c>
      <c r="K8" s="65">
        <v>0.34300000000000003</v>
      </c>
      <c r="L8" s="65">
        <v>2.7789999999999999</v>
      </c>
    </row>
    <row r="13" spans="1:27" x14ac:dyDescent="0.3">
      <c r="A13" s="70" t="s">
        <v>322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317</v>
      </c>
      <c r="B14" s="69"/>
      <c r="C14" s="69"/>
      <c r="D14" s="69"/>
      <c r="E14" s="69"/>
      <c r="F14" s="69"/>
      <c r="H14" s="69" t="s">
        <v>318</v>
      </c>
      <c r="I14" s="69"/>
      <c r="J14" s="69"/>
      <c r="K14" s="69"/>
      <c r="L14" s="69"/>
      <c r="M14" s="69"/>
      <c r="O14" s="69" t="s">
        <v>319</v>
      </c>
      <c r="P14" s="69"/>
      <c r="Q14" s="69"/>
      <c r="R14" s="69"/>
      <c r="S14" s="69"/>
      <c r="T14" s="69"/>
      <c r="V14" s="69" t="s">
        <v>320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323</v>
      </c>
      <c r="C15" s="65" t="s">
        <v>277</v>
      </c>
      <c r="D15" s="65" t="s">
        <v>278</v>
      </c>
      <c r="E15" s="65" t="s">
        <v>279</v>
      </c>
      <c r="F15" s="65" t="s">
        <v>276</v>
      </c>
      <c r="H15" s="65"/>
      <c r="I15" s="65" t="s">
        <v>323</v>
      </c>
      <c r="J15" s="65" t="s">
        <v>277</v>
      </c>
      <c r="K15" s="65" t="s">
        <v>278</v>
      </c>
      <c r="L15" s="65" t="s">
        <v>279</v>
      </c>
      <c r="M15" s="65" t="s">
        <v>276</v>
      </c>
      <c r="O15" s="65"/>
      <c r="P15" s="65" t="s">
        <v>323</v>
      </c>
      <c r="Q15" s="65" t="s">
        <v>277</v>
      </c>
      <c r="R15" s="65" t="s">
        <v>278</v>
      </c>
      <c r="S15" s="65" t="s">
        <v>279</v>
      </c>
      <c r="T15" s="65" t="s">
        <v>276</v>
      </c>
      <c r="V15" s="65"/>
      <c r="W15" s="65" t="s">
        <v>323</v>
      </c>
      <c r="X15" s="65" t="s">
        <v>277</v>
      </c>
      <c r="Y15" s="65" t="s">
        <v>278</v>
      </c>
      <c r="Z15" s="65" t="s">
        <v>279</v>
      </c>
      <c r="AA15" s="65" t="s">
        <v>276</v>
      </c>
    </row>
    <row r="16" spans="1:27" x14ac:dyDescent="0.3">
      <c r="A16" s="65" t="s">
        <v>280</v>
      </c>
      <c r="B16" s="65">
        <v>450</v>
      </c>
      <c r="C16" s="65">
        <v>650</v>
      </c>
      <c r="D16" s="65">
        <v>0</v>
      </c>
      <c r="E16" s="65">
        <v>3000</v>
      </c>
      <c r="F16" s="65">
        <v>73.560010000000005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6.5811542999999997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1.4760544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12.650176999999999</v>
      </c>
    </row>
    <row r="23" spans="1:62" x14ac:dyDescent="0.3">
      <c r="A23" s="70" t="s">
        <v>281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282</v>
      </c>
      <c r="B24" s="69"/>
      <c r="C24" s="69"/>
      <c r="D24" s="69"/>
      <c r="E24" s="69"/>
      <c r="F24" s="69"/>
      <c r="H24" s="69" t="s">
        <v>325</v>
      </c>
      <c r="I24" s="69"/>
      <c r="J24" s="69"/>
      <c r="K24" s="69"/>
      <c r="L24" s="69"/>
      <c r="M24" s="69"/>
      <c r="O24" s="69" t="s">
        <v>283</v>
      </c>
      <c r="P24" s="69"/>
      <c r="Q24" s="69"/>
      <c r="R24" s="69"/>
      <c r="S24" s="69"/>
      <c r="T24" s="69"/>
      <c r="V24" s="69" t="s">
        <v>284</v>
      </c>
      <c r="W24" s="69"/>
      <c r="X24" s="69"/>
      <c r="Y24" s="69"/>
      <c r="Z24" s="69"/>
      <c r="AA24" s="69"/>
      <c r="AC24" s="69" t="s">
        <v>285</v>
      </c>
      <c r="AD24" s="69"/>
      <c r="AE24" s="69"/>
      <c r="AF24" s="69"/>
      <c r="AG24" s="69"/>
      <c r="AH24" s="69"/>
      <c r="AJ24" s="69" t="s">
        <v>286</v>
      </c>
      <c r="AK24" s="69"/>
      <c r="AL24" s="69"/>
      <c r="AM24" s="69"/>
      <c r="AN24" s="69"/>
      <c r="AO24" s="69"/>
      <c r="AQ24" s="69" t="s">
        <v>287</v>
      </c>
      <c r="AR24" s="69"/>
      <c r="AS24" s="69"/>
      <c r="AT24" s="69"/>
      <c r="AU24" s="69"/>
      <c r="AV24" s="69"/>
      <c r="AX24" s="69" t="s">
        <v>288</v>
      </c>
      <c r="AY24" s="69"/>
      <c r="AZ24" s="69"/>
      <c r="BA24" s="69"/>
      <c r="BB24" s="69"/>
      <c r="BC24" s="69"/>
      <c r="BE24" s="69" t="s">
        <v>326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323</v>
      </c>
      <c r="C25" s="65" t="s">
        <v>277</v>
      </c>
      <c r="D25" s="65" t="s">
        <v>278</v>
      </c>
      <c r="E25" s="65" t="s">
        <v>279</v>
      </c>
      <c r="F25" s="65" t="s">
        <v>276</v>
      </c>
      <c r="H25" s="65"/>
      <c r="I25" s="65" t="s">
        <v>323</v>
      </c>
      <c r="J25" s="65" t="s">
        <v>277</v>
      </c>
      <c r="K25" s="65" t="s">
        <v>278</v>
      </c>
      <c r="L25" s="65" t="s">
        <v>279</v>
      </c>
      <c r="M25" s="65" t="s">
        <v>276</v>
      </c>
      <c r="O25" s="65"/>
      <c r="P25" s="65" t="s">
        <v>323</v>
      </c>
      <c r="Q25" s="65" t="s">
        <v>277</v>
      </c>
      <c r="R25" s="65" t="s">
        <v>278</v>
      </c>
      <c r="S25" s="65" t="s">
        <v>279</v>
      </c>
      <c r="T25" s="65" t="s">
        <v>276</v>
      </c>
      <c r="V25" s="65"/>
      <c r="W25" s="65" t="s">
        <v>323</v>
      </c>
      <c r="X25" s="65" t="s">
        <v>277</v>
      </c>
      <c r="Y25" s="65" t="s">
        <v>278</v>
      </c>
      <c r="Z25" s="65" t="s">
        <v>279</v>
      </c>
      <c r="AA25" s="65" t="s">
        <v>276</v>
      </c>
      <c r="AC25" s="65"/>
      <c r="AD25" s="65" t="s">
        <v>323</v>
      </c>
      <c r="AE25" s="65" t="s">
        <v>277</v>
      </c>
      <c r="AF25" s="65" t="s">
        <v>278</v>
      </c>
      <c r="AG25" s="65" t="s">
        <v>279</v>
      </c>
      <c r="AH25" s="65" t="s">
        <v>276</v>
      </c>
      <c r="AJ25" s="65"/>
      <c r="AK25" s="65" t="s">
        <v>323</v>
      </c>
      <c r="AL25" s="65" t="s">
        <v>277</v>
      </c>
      <c r="AM25" s="65" t="s">
        <v>278</v>
      </c>
      <c r="AN25" s="65" t="s">
        <v>279</v>
      </c>
      <c r="AO25" s="65" t="s">
        <v>276</v>
      </c>
      <c r="AQ25" s="65"/>
      <c r="AR25" s="65" t="s">
        <v>323</v>
      </c>
      <c r="AS25" s="65" t="s">
        <v>277</v>
      </c>
      <c r="AT25" s="65" t="s">
        <v>278</v>
      </c>
      <c r="AU25" s="65" t="s">
        <v>279</v>
      </c>
      <c r="AV25" s="65" t="s">
        <v>276</v>
      </c>
      <c r="AX25" s="65"/>
      <c r="AY25" s="65" t="s">
        <v>323</v>
      </c>
      <c r="AZ25" s="65" t="s">
        <v>277</v>
      </c>
      <c r="BA25" s="65" t="s">
        <v>278</v>
      </c>
      <c r="BB25" s="65" t="s">
        <v>279</v>
      </c>
      <c r="BC25" s="65" t="s">
        <v>276</v>
      </c>
      <c r="BE25" s="65"/>
      <c r="BF25" s="65" t="s">
        <v>323</v>
      </c>
      <c r="BG25" s="65" t="s">
        <v>277</v>
      </c>
      <c r="BH25" s="65" t="s">
        <v>278</v>
      </c>
      <c r="BI25" s="65" t="s">
        <v>279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25.611281999999999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0.71918833000000004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0.52865815000000005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10.024613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0.91510570000000002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160.34557000000001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1.6696366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0.93103427000000005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0.38977255999999999</v>
      </c>
    </row>
    <row r="33" spans="1:68" x14ac:dyDescent="0.3">
      <c r="A33" s="70" t="s">
        <v>289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290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291</v>
      </c>
      <c r="W34" s="69"/>
      <c r="X34" s="69"/>
      <c r="Y34" s="69"/>
      <c r="Z34" s="69"/>
      <c r="AA34" s="69"/>
      <c r="AC34" s="69" t="s">
        <v>292</v>
      </c>
      <c r="AD34" s="69"/>
      <c r="AE34" s="69"/>
      <c r="AF34" s="69"/>
      <c r="AG34" s="69"/>
      <c r="AH34" s="69"/>
      <c r="AJ34" s="69" t="s">
        <v>293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323</v>
      </c>
      <c r="C35" s="65" t="s">
        <v>277</v>
      </c>
      <c r="D35" s="65" t="s">
        <v>278</v>
      </c>
      <c r="E35" s="65" t="s">
        <v>279</v>
      </c>
      <c r="F35" s="65" t="s">
        <v>276</v>
      </c>
      <c r="H35" s="65"/>
      <c r="I35" s="65" t="s">
        <v>323</v>
      </c>
      <c r="J35" s="65" t="s">
        <v>277</v>
      </c>
      <c r="K35" s="65" t="s">
        <v>278</v>
      </c>
      <c r="L35" s="65" t="s">
        <v>279</v>
      </c>
      <c r="M35" s="65" t="s">
        <v>276</v>
      </c>
      <c r="O35" s="65"/>
      <c r="P35" s="65" t="s">
        <v>323</v>
      </c>
      <c r="Q35" s="65" t="s">
        <v>277</v>
      </c>
      <c r="R35" s="65" t="s">
        <v>278</v>
      </c>
      <c r="S35" s="65" t="s">
        <v>279</v>
      </c>
      <c r="T35" s="65" t="s">
        <v>276</v>
      </c>
      <c r="V35" s="65"/>
      <c r="W35" s="65" t="s">
        <v>323</v>
      </c>
      <c r="X35" s="65" t="s">
        <v>277</v>
      </c>
      <c r="Y35" s="65" t="s">
        <v>278</v>
      </c>
      <c r="Z35" s="65" t="s">
        <v>279</v>
      </c>
      <c r="AA35" s="65" t="s">
        <v>276</v>
      </c>
      <c r="AC35" s="65"/>
      <c r="AD35" s="65" t="s">
        <v>323</v>
      </c>
      <c r="AE35" s="65" t="s">
        <v>277</v>
      </c>
      <c r="AF35" s="65" t="s">
        <v>278</v>
      </c>
      <c r="AG35" s="65" t="s">
        <v>279</v>
      </c>
      <c r="AH35" s="65" t="s">
        <v>276</v>
      </c>
      <c r="AJ35" s="65"/>
      <c r="AK35" s="65" t="s">
        <v>323</v>
      </c>
      <c r="AL35" s="65" t="s">
        <v>277</v>
      </c>
      <c r="AM35" s="65" t="s">
        <v>278</v>
      </c>
      <c r="AN35" s="65" t="s">
        <v>279</v>
      </c>
      <c r="AO35" s="65" t="s">
        <v>276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247.24475000000001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815.47889999999995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1024.3749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1500.5243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113.47964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44.695390000000003</v>
      </c>
    </row>
    <row r="43" spans="1:68" x14ac:dyDescent="0.3">
      <c r="A43" s="70" t="s">
        <v>294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295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296</v>
      </c>
      <c r="P44" s="69"/>
      <c r="Q44" s="69"/>
      <c r="R44" s="69"/>
      <c r="S44" s="69"/>
      <c r="T44" s="69"/>
      <c r="V44" s="69" t="s">
        <v>297</v>
      </c>
      <c r="W44" s="69"/>
      <c r="X44" s="69"/>
      <c r="Y44" s="69"/>
      <c r="Z44" s="69"/>
      <c r="AA44" s="69"/>
      <c r="AC44" s="69" t="s">
        <v>298</v>
      </c>
      <c r="AD44" s="69"/>
      <c r="AE44" s="69"/>
      <c r="AF44" s="69"/>
      <c r="AG44" s="69"/>
      <c r="AH44" s="69"/>
      <c r="AJ44" s="69" t="s">
        <v>331</v>
      </c>
      <c r="AK44" s="69"/>
      <c r="AL44" s="69"/>
      <c r="AM44" s="69"/>
      <c r="AN44" s="69"/>
      <c r="AO44" s="69"/>
      <c r="AQ44" s="69" t="s">
        <v>299</v>
      </c>
      <c r="AR44" s="69"/>
      <c r="AS44" s="69"/>
      <c r="AT44" s="69"/>
      <c r="AU44" s="69"/>
      <c r="AV44" s="69"/>
      <c r="AX44" s="69" t="s">
        <v>300</v>
      </c>
      <c r="AY44" s="69"/>
      <c r="AZ44" s="69"/>
      <c r="BA44" s="69"/>
      <c r="BB44" s="69"/>
      <c r="BC44" s="69"/>
      <c r="BE44" s="69" t="s">
        <v>301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323</v>
      </c>
      <c r="C45" s="65" t="s">
        <v>277</v>
      </c>
      <c r="D45" s="65" t="s">
        <v>278</v>
      </c>
      <c r="E45" s="65" t="s">
        <v>279</v>
      </c>
      <c r="F45" s="65" t="s">
        <v>276</v>
      </c>
      <c r="H45" s="65"/>
      <c r="I45" s="65" t="s">
        <v>323</v>
      </c>
      <c r="J45" s="65" t="s">
        <v>277</v>
      </c>
      <c r="K45" s="65" t="s">
        <v>278</v>
      </c>
      <c r="L45" s="65" t="s">
        <v>279</v>
      </c>
      <c r="M45" s="65" t="s">
        <v>276</v>
      </c>
      <c r="O45" s="65"/>
      <c r="P45" s="65" t="s">
        <v>323</v>
      </c>
      <c r="Q45" s="65" t="s">
        <v>277</v>
      </c>
      <c r="R45" s="65" t="s">
        <v>278</v>
      </c>
      <c r="S45" s="65" t="s">
        <v>279</v>
      </c>
      <c r="T45" s="65" t="s">
        <v>276</v>
      </c>
      <c r="V45" s="65"/>
      <c r="W45" s="65" t="s">
        <v>323</v>
      </c>
      <c r="X45" s="65" t="s">
        <v>277</v>
      </c>
      <c r="Y45" s="65" t="s">
        <v>278</v>
      </c>
      <c r="Z45" s="65" t="s">
        <v>279</v>
      </c>
      <c r="AA45" s="65" t="s">
        <v>276</v>
      </c>
      <c r="AC45" s="65"/>
      <c r="AD45" s="65" t="s">
        <v>323</v>
      </c>
      <c r="AE45" s="65" t="s">
        <v>277</v>
      </c>
      <c r="AF45" s="65" t="s">
        <v>278</v>
      </c>
      <c r="AG45" s="65" t="s">
        <v>279</v>
      </c>
      <c r="AH45" s="65" t="s">
        <v>276</v>
      </c>
      <c r="AJ45" s="65"/>
      <c r="AK45" s="65" t="s">
        <v>323</v>
      </c>
      <c r="AL45" s="65" t="s">
        <v>277</v>
      </c>
      <c r="AM45" s="65" t="s">
        <v>278</v>
      </c>
      <c r="AN45" s="65" t="s">
        <v>279</v>
      </c>
      <c r="AO45" s="65" t="s">
        <v>276</v>
      </c>
      <c r="AQ45" s="65"/>
      <c r="AR45" s="65" t="s">
        <v>323</v>
      </c>
      <c r="AS45" s="65" t="s">
        <v>277</v>
      </c>
      <c r="AT45" s="65" t="s">
        <v>278</v>
      </c>
      <c r="AU45" s="65" t="s">
        <v>279</v>
      </c>
      <c r="AV45" s="65" t="s">
        <v>276</v>
      </c>
      <c r="AX45" s="65"/>
      <c r="AY45" s="65" t="s">
        <v>323</v>
      </c>
      <c r="AZ45" s="65" t="s">
        <v>277</v>
      </c>
      <c r="BA45" s="65" t="s">
        <v>278</v>
      </c>
      <c r="BB45" s="65" t="s">
        <v>279</v>
      </c>
      <c r="BC45" s="65" t="s">
        <v>276</v>
      </c>
      <c r="BE45" s="65"/>
      <c r="BF45" s="65" t="s">
        <v>323</v>
      </c>
      <c r="BG45" s="65" t="s">
        <v>277</v>
      </c>
      <c r="BH45" s="65" t="s">
        <v>278</v>
      </c>
      <c r="BI45" s="65" t="s">
        <v>279</v>
      </c>
      <c r="BJ45" s="65" t="s">
        <v>276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4.9904127000000003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7.7034115999999999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1691.193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0.27711313999999998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2.9598996999999998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59.118515000000002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68.604140000000001</v>
      </c>
      <c r="AX46" s="65" t="s">
        <v>332</v>
      </c>
      <c r="AY46" s="65"/>
      <c r="AZ46" s="65"/>
      <c r="BA46" s="65"/>
      <c r="BB46" s="65"/>
      <c r="BC46" s="65"/>
      <c r="BE46" s="65" t="s">
        <v>302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3" sqref="F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330</v>
      </c>
      <c r="D2" s="61">
        <v>49</v>
      </c>
      <c r="E2" s="61">
        <v>1937.414</v>
      </c>
      <c r="F2" s="61">
        <v>366.23775999999998</v>
      </c>
      <c r="G2" s="61">
        <v>29.218191000000001</v>
      </c>
      <c r="H2" s="61">
        <v>19.754370000000002</v>
      </c>
      <c r="I2" s="61">
        <v>9.4638209999999994</v>
      </c>
      <c r="J2" s="61">
        <v>39.723137000000001</v>
      </c>
      <c r="K2" s="61">
        <v>28.243525999999999</v>
      </c>
      <c r="L2" s="61">
        <v>11.479609</v>
      </c>
      <c r="M2" s="61">
        <v>8.5650150000000007</v>
      </c>
      <c r="N2" s="61">
        <v>0.38521966000000002</v>
      </c>
      <c r="O2" s="61">
        <v>2.8432075999999999</v>
      </c>
      <c r="P2" s="61">
        <v>482.25432999999998</v>
      </c>
      <c r="Q2" s="61">
        <v>6.7356477000000003</v>
      </c>
      <c r="R2" s="61">
        <v>73.560010000000005</v>
      </c>
      <c r="S2" s="61">
        <v>51.149796000000002</v>
      </c>
      <c r="T2" s="61">
        <v>268.92232999999999</v>
      </c>
      <c r="U2" s="61">
        <v>1.4760544</v>
      </c>
      <c r="V2" s="61">
        <v>6.5811542999999997</v>
      </c>
      <c r="W2" s="61">
        <v>12.650176999999999</v>
      </c>
      <c r="X2" s="61">
        <v>25.611281999999999</v>
      </c>
      <c r="Y2" s="61">
        <v>0.71918833000000004</v>
      </c>
      <c r="Z2" s="61">
        <v>0.52865815000000005</v>
      </c>
      <c r="AA2" s="61">
        <v>10.024613</v>
      </c>
      <c r="AB2" s="61">
        <v>0.91510570000000002</v>
      </c>
      <c r="AC2" s="61">
        <v>160.34557000000001</v>
      </c>
      <c r="AD2" s="61">
        <v>1.6696366</v>
      </c>
      <c r="AE2" s="61">
        <v>0.93103427000000005</v>
      </c>
      <c r="AF2" s="61">
        <v>0.38977255999999999</v>
      </c>
      <c r="AG2" s="61">
        <v>247.24475000000001</v>
      </c>
      <c r="AH2" s="61">
        <v>118.60890000000001</v>
      </c>
      <c r="AI2" s="61">
        <v>128.63585</v>
      </c>
      <c r="AJ2" s="61">
        <v>815.47889999999995</v>
      </c>
      <c r="AK2" s="61">
        <v>1024.3749</v>
      </c>
      <c r="AL2" s="61">
        <v>113.47964</v>
      </c>
      <c r="AM2" s="61">
        <v>1500.5243</v>
      </c>
      <c r="AN2" s="61">
        <v>44.695390000000003</v>
      </c>
      <c r="AO2" s="61">
        <v>4.9904127000000003</v>
      </c>
      <c r="AP2" s="61">
        <v>3.8261430000000001</v>
      </c>
      <c r="AQ2" s="61">
        <v>1.1642695999999999</v>
      </c>
      <c r="AR2" s="61">
        <v>7.7034115999999999</v>
      </c>
      <c r="AS2" s="61">
        <v>1691.193</v>
      </c>
      <c r="AT2" s="61">
        <v>0.27711313999999998</v>
      </c>
      <c r="AU2" s="61">
        <v>2.9598996999999998</v>
      </c>
      <c r="AV2" s="61">
        <v>59.118515000000002</v>
      </c>
      <c r="AW2" s="61">
        <v>68.604140000000001</v>
      </c>
      <c r="AX2" s="61">
        <v>5.4549439999999998E-3</v>
      </c>
      <c r="AY2" s="61">
        <v>0.2713467</v>
      </c>
      <c r="AZ2" s="61">
        <v>83.983500000000006</v>
      </c>
      <c r="BA2" s="61">
        <v>13.557366999999999</v>
      </c>
      <c r="BB2" s="61">
        <v>5.5316051999999996</v>
      </c>
      <c r="BC2" s="61">
        <v>4.9317970000000004</v>
      </c>
      <c r="BD2" s="61">
        <v>3.0930222999999999</v>
      </c>
      <c r="BE2" s="61">
        <v>7.4081449999999993E-2</v>
      </c>
      <c r="BF2" s="61">
        <v>0.48546338</v>
      </c>
      <c r="BG2" s="61">
        <v>1.1518281E-3</v>
      </c>
      <c r="BH2" s="61">
        <v>2.6943465999999999E-2</v>
      </c>
      <c r="BI2" s="61">
        <v>2.0149017000000002E-2</v>
      </c>
      <c r="BJ2" s="61">
        <v>6.1063382999999999E-2</v>
      </c>
      <c r="BK2" s="61">
        <v>8.8602166000000004E-5</v>
      </c>
      <c r="BL2" s="61">
        <v>9.2728900000000003E-2</v>
      </c>
      <c r="BM2" s="61">
        <v>0.58288910000000005</v>
      </c>
      <c r="BN2" s="61">
        <v>0.10023683999999999</v>
      </c>
      <c r="BO2" s="61">
        <v>6.619122</v>
      </c>
      <c r="BP2" s="61">
        <v>0.72170984999999999</v>
      </c>
      <c r="BQ2" s="61">
        <v>2.4747370000000002</v>
      </c>
      <c r="BR2" s="61">
        <v>9.7484479999999998</v>
      </c>
      <c r="BS2" s="61">
        <v>5.7388490000000001</v>
      </c>
      <c r="BT2" s="61">
        <v>0.44963219999999998</v>
      </c>
      <c r="BU2" s="61">
        <v>1.8312425E-3</v>
      </c>
      <c r="BV2" s="61">
        <v>1.3383116E-2</v>
      </c>
      <c r="BW2" s="61">
        <v>5.1884275000000001E-2</v>
      </c>
      <c r="BX2" s="61">
        <v>0.15256722</v>
      </c>
      <c r="BY2" s="61">
        <v>4.5400187000000002E-2</v>
      </c>
      <c r="BZ2" s="61">
        <v>4.4660853999999999E-5</v>
      </c>
      <c r="CA2" s="61">
        <v>0.18982942</v>
      </c>
      <c r="CB2" s="61">
        <v>9.4161399999999999E-3</v>
      </c>
      <c r="CC2" s="61">
        <v>7.8142799999999998E-3</v>
      </c>
      <c r="CD2" s="61">
        <v>0.13053229999999999</v>
      </c>
      <c r="CE2" s="61">
        <v>1.8268045E-2</v>
      </c>
      <c r="CF2" s="61">
        <v>3.2569263000000001E-2</v>
      </c>
      <c r="CG2" s="61">
        <v>0</v>
      </c>
      <c r="CH2" s="61">
        <v>4.8787200000000003E-8</v>
      </c>
      <c r="CI2" s="61">
        <v>7.7246405000000002E-8</v>
      </c>
      <c r="CJ2" s="61">
        <v>0.26498157</v>
      </c>
      <c r="CK2" s="61">
        <v>1.0933385999999999E-3</v>
      </c>
      <c r="CL2" s="61">
        <v>8.2167589999999999E-2</v>
      </c>
      <c r="CM2" s="61">
        <v>0.35882399999999998</v>
      </c>
      <c r="CN2" s="61">
        <v>1805.9491</v>
      </c>
      <c r="CO2" s="61">
        <v>2987.8452000000002</v>
      </c>
      <c r="CP2" s="61">
        <v>768.91045999999994</v>
      </c>
      <c r="CQ2" s="61">
        <v>496.14251999999999</v>
      </c>
      <c r="CR2" s="61">
        <v>251.04499999999999</v>
      </c>
      <c r="CS2" s="61">
        <v>589.096</v>
      </c>
      <c r="CT2" s="61">
        <v>1641.248</v>
      </c>
      <c r="CU2" s="61">
        <v>695.02329999999995</v>
      </c>
      <c r="CV2" s="61">
        <v>1942.4897000000001</v>
      </c>
      <c r="CW2" s="61">
        <v>637.58294999999998</v>
      </c>
      <c r="CX2" s="61">
        <v>221.97623999999999</v>
      </c>
      <c r="CY2" s="61">
        <v>2660.1765</v>
      </c>
      <c r="CZ2" s="61">
        <v>812.09644000000003</v>
      </c>
      <c r="DA2" s="61">
        <v>2200.0250000000001</v>
      </c>
      <c r="DB2" s="61">
        <v>2753.4760000000001</v>
      </c>
      <c r="DC2" s="61">
        <v>2581.3476999999998</v>
      </c>
      <c r="DD2" s="61">
        <v>3466.9575</v>
      </c>
      <c r="DE2" s="61">
        <v>442.43448000000001</v>
      </c>
      <c r="DF2" s="61">
        <v>3498.8656999999998</v>
      </c>
      <c r="DG2" s="61">
        <v>833.13019999999995</v>
      </c>
      <c r="DH2" s="61">
        <v>12.269586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13.557366999999999</v>
      </c>
      <c r="B6">
        <f>BB2</f>
        <v>5.5316051999999996</v>
      </c>
      <c r="C6">
        <f>BC2</f>
        <v>4.9317970000000004</v>
      </c>
      <c r="D6">
        <f>BD2</f>
        <v>3.0930222999999999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26373</v>
      </c>
      <c r="C2" s="56">
        <f ca="1">YEAR(TODAY())-YEAR(B2)+IF(TODAY()&gt;=DATE(YEAR(TODAY()),MONTH(B2),DAY(B2)),0,-1)</f>
        <v>49</v>
      </c>
      <c r="E2" s="52">
        <v>151.5</v>
      </c>
      <c r="F2" s="53" t="s">
        <v>39</v>
      </c>
      <c r="G2" s="52">
        <v>52.7</v>
      </c>
      <c r="H2" s="51" t="s">
        <v>41</v>
      </c>
      <c r="I2" s="72">
        <f>ROUND(G3/E3^2,1)</f>
        <v>23</v>
      </c>
    </row>
    <row r="3" spans="1:9" x14ac:dyDescent="0.3">
      <c r="E3" s="51">
        <f>E2/100</f>
        <v>1.5149999999999999</v>
      </c>
      <c r="F3" s="51" t="s">
        <v>40</v>
      </c>
      <c r="G3" s="51">
        <f>G2</f>
        <v>52.7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44468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임영실, ID : H1800082)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15:40:49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44468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49</v>
      </c>
      <c r="G12" s="137"/>
      <c r="H12" s="137"/>
      <c r="I12" s="137"/>
      <c r="K12" s="128">
        <f>'개인정보 및 신체계측 입력'!E2</f>
        <v>151.5</v>
      </c>
      <c r="L12" s="129"/>
      <c r="M12" s="122">
        <f>'개인정보 및 신체계측 입력'!G2</f>
        <v>52.7</v>
      </c>
      <c r="N12" s="123"/>
      <c r="O12" s="118" t="s">
        <v>271</v>
      </c>
      <c r="P12" s="112"/>
      <c r="Q12" s="115">
        <f>'개인정보 및 신체계측 입력'!I2</f>
        <v>23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임영실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84.158000000000001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6.7140000000000004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9.1280000000000001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0.6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2.8</v>
      </c>
      <c r="L72" s="36" t="s">
        <v>53</v>
      </c>
      <c r="M72" s="36">
        <f>ROUND('DRIs DATA'!K8,1)</f>
        <v>0.3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9.81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54.84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25.61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61.01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30.91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68.290000000000006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49.9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2021-11-17T07:27:49Z</dcterms:modified>
</cp:coreProperties>
</file>