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<sst xmlns="http://schemas.openxmlformats.org/spreadsheetml/2006/main" count="692" uniqueCount="341">
  <si>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</si>
  <si>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</si>
  <si>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</si>
  <si>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</si>
  <si>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</si>
  <si>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</si>
  <si>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</si>
  <si>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</si>
  <si>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</si>
  <si>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</si>
  <si>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</si>
  <si>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</si>
  <si>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</si>
  <si>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</si>
  <si>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</si>
  <si>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</si>
  <si>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</si>
  <si>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</si>
  <si>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</si>
  <si>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</si>
  <si>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</si>
  <si>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</si>
  <si>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</si>
  <si>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</si>
  <si>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</si>
  <si>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</si>
  <si>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</si>
  <si>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</si>
  <si>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</si>
  <si>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</si>
  <si>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</si>
  <si>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</si>
  <si>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</si>
  <si>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</si>
  <si>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</si>
  <si>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</si>
  <si>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</si>
  <si>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</si>
  <si>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</si>
  <si>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</si>
  <si>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</si>
  <si>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</si>
  <si>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</si>
  <si>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</si>
  <si>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</si>
  <si>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</si>
  <si>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</si>
  <si>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</si>
  <si>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</si>
  <si>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</si>
  <si>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</si>
  <si>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</si>
  <si>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</si>
  <si>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</si>
  <si>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</si>
  <si>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</si>
  <si>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</si>
  <si>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</si>
  <si>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</si>
  <si>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</si>
  <si>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</si>
  <si>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</si>
  <si>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</si>
  <si>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</si>
  <si>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</si>
  <si>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</si>
  <si>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</si>
  <si>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</si>
  <si>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</si>
  <si>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</si>
  <si>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</si>
  <si>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</si>
  <si>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</si>
  <si>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</si>
  <si>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</si>
  <si>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</si>
  <si>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</si>
  <si>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</si>
  <si>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</si>
  <si>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</si>
  <si>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</si>
  <si>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</si>
  <si>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</si>
  <si>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</si>
  <si>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</si>
  <si>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</si>
  <si>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</si>
  <si>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</si>
  <si>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</si>
  <si>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</si>
  <si>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</si>
  <si>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</si>
  <si>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</si>
  <si>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</si>
  <si>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</si>
  <si>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</si>
  <si>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</si>
  <si>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</si>
  <si>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</si>
  <si>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</si>
  <si>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</si>
  <si>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</si>
  <si>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</si>
  <si>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</si>
  <si>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</si>
  <si>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</si>
  <si>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</si>
  <si>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</si>
  <si>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</si>
  <si>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</si>
  <si>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</si>
  <si>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</si>
  <si>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</si>
  <si>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</si>
  <si>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</si>
  <si>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</si>
  <si>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</si>
  <si>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</si>
  <si>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</si>
  <si>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</si>
  <si>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</si>
  <si>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</si>
  <si>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</si>
  <si>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</si>
  <si>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</si>
  <si>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</si>
  <si>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</si>
  <si>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</si>
  <si>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</si>
  <si>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</si>
  <si>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</si>
  <si>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</si>
  <si>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</si>
  <si>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</si>
  <si>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</si>
  <si>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</si>
  <si>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</si>
  <si>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</si>
  <si>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</si>
  <si>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</si>
  <si>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</si>
  <si>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</si>
  <si>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</si>
  <si>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</si>
  <si>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</si>
  <si>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</si>
  <si>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</si>
  <si>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</si>
  <si>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</si>
  <si>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</si>
  <si>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</si>
  <si>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</si>
  <si>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</si>
  <si>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</si>
  <si>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</si>
  <si>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</si>
  <si>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</si>
  <si>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</si>
  <si>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</si>
  <si>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</si>
  <si>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</si>
  <si>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</si>
  <si>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</si>
  <si>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</si>
  <si>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</si>
  <si>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</si>
  <si>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</si>
  <si>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</si>
  <si>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</si>
  <si>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</si>
  <si>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</si>
  <si>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</si>
  <si>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</si>
  <si>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</si>
  <si>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</si>
  <si>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</si>
  <si>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</si>
  <si>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</si>
  <si>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</si>
  <si>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</si>
  <si>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</si>
  <si>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</si>
  <si>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</si>
  <si>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</si>
  <si>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</si>
  <si>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</si>
  <si>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</si>
  <si>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</si>
  <si>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</si>
  <si>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</si>
  <si>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</si>
  <si>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</si>
  <si>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</si>
  <si>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</si>
  <si>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</si>
  <si>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</si>
  <si>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</si>
  <si>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</si>
  <si>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</si>
  <si>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</si>
  <si>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</si>
  <si>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</si>
  <si>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</si>
  <si>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</si>
  <si>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</si>
  <si>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</si>
  <si>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</si>
  <si>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</si>
  <si>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</si>
  <si>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</si>
  <si>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</si>
  <si>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</si>
  <si>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</si>
  <si>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</si>
  <si>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</si>
  <si>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</si>
  <si>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</si>
  <si>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</si>
  <si>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</si>
  <si>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</si>
  <si>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</si>
  <si>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</si>
  <si>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</si>
  <si>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</si>
  <si>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</si>
  <si>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</si>
  <si>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</si>
  <si>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</si>
  <si>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</si>
  <si>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</si>
  <si>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</si>
  <si>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</si>
  <si>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</si>
  <si>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</si>
  <si>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</si>
  <si>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</si>
  <si>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</si>
  <si>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</si>
  <si>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</si>
  <si>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</si>
  <si>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</si>
  <si>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</si>
  <si>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</si>
  <si>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</si>
  <si>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</si>
  <si>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</si>
  <si>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</si>
  <si>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</si>
  <si>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</si>
  <si>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</si>
  <si>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</si>
  <si>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</si>
  <si>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</si>
  <si>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</si>
  <si>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</si>
  <si>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</si>
  <si>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</si>
  <si>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</si>
  <si>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</si>
  <si>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</si>
  <si>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</si>
  <si>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</si>
  <si>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</si>
  <si>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</si>
  <si>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</si>
  <si>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</si>
  <si>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</si>
  <si>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</si>
  <si>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</si>
  <si>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</si>
  <si>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</si>
  <si>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</si>
  <si>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</si>
  <si>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</si>
  <si>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</si>
  <si>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</si>
  <si>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</si>
  <si>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</si>
  <si>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</si>
  <si>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</si>
  <si>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</si>
  <si>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</si>
  <si>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</si>
  <si>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</si>
  <si>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</si>
  <si>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</si>
  <si>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</si>
  <si>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</si>
  <si>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</si>
  <si>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</si>
  <si>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</si>
  <si>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</si>
  <si>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</si>
  <si>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</si>
  <si>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</si>
  <si>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</si>
  <si>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</si>
  <si>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</si>
  <si>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</si>
  <si>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</si>
  <si>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</si>
  <si>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</si>
  <si>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</si>
  <si>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</si>
  <si>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</si>
  <si>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</si>
  <si>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</si>
  <si>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</si>
  <si>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</si>
  <si>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</si>
  <si>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</si>
  <si>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</si>
  <si>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</si>
  <si>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</si>
  <si>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</si>
  <si>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</si>
  <si>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</si>
  <si>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</si>
  <si>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</si>
  <si>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</si>
  <si>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</si>
  <si>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</si>
  <si>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</si>
  <si>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</si>
  <si>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</si>
  <si>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</si>
  <si>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</si>
  <si>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서만식, ID : H1800084)</t>
  </si>
  <si>
    <t>2021년 11월 17일 15:42:15</t>
  </si>
  <si>
    <t>불포화지방산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</si>
  <si>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</si>
  <si>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</si>
  <si>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</si>
  <si>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</si>
  <si>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비타민D</t>
    <phoneticPr fontId="1" type="noConversion"/>
  </si>
  <si>
    <t>평균필요량</t>
    <phoneticPr fontId="1" type="noConversion"/>
  </si>
  <si>
    <t>권장섭취량</t>
    <phoneticPr fontId="1" type="noConversion"/>
  </si>
  <si>
    <t>비타민B6</t>
    <phoneticPr fontId="1" type="noConversion"/>
  </si>
  <si>
    <t>비오틴</t>
    <phoneticPr fontId="1" type="noConversion"/>
  </si>
  <si>
    <t>H1800084</t>
  </si>
  <si>
    <t>서만식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</si>
</sst>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81.889435000000006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2.0382361000000002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0.65355810000000003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1145.1532999999999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2650.8953000000001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69.48339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117.881516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12.896471999999999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645.56010000000003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5.3303855999999997E-2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2.6545290000000001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21.430091999999998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402.42403999999999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86.01549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8.11</c:v>
                </c:pt>
                <c:pt idx="1">
                  <c:v>16.245999999999999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14.264315</c:v>
                </c:pt>
                <c:pt idx="1">
                  <c:v>17.640426999999999</c:v>
                </c:pt>
                <c:pt idx="2">
                  <c:v>13.791529000000001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465.48759999999999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17.537887999999999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62.533000000000001</c:v>
                </c:pt>
                <c:pt idx="1">
                  <c:v>14.035</c:v>
                </c:pt>
                <c:pt idx="2">
                  <c:v>23.431999999999999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1761.7634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94.383965000000003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439.82490000000001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4.8229189999999997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5468.4584999999997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16.497195999999999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3.0841506000000001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174.8897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1.3622968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16.503983999999999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3.0841506000000001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442.9982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9.4275990000000007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서만식, ID : H1800084)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15:42:15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1761.7634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81.889435000000006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21.430091999999998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62.533000000000001</v>
      </c>
      <c r="G8" s="59">
        <f>'DRIs DATA 입력'!G8</f>
        <v>14.035</v>
      </c>
      <c r="H8" s="59">
        <f>'DRIs DATA 입력'!H8</f>
        <v>23.431999999999999</v>
      </c>
      <c r="I8" s="46"/>
      <c r="J8" s="59" t="s">
        <v>216</v>
      </c>
      <c r="K8" s="59">
        <f>'DRIs DATA 입력'!K8</f>
        <v>8.11</v>
      </c>
      <c r="L8" s="59">
        <f>'DRIs DATA 입력'!L8</f>
        <v>16.245999999999999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465.48759999999999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17.537887999999999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4.8229189999999997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174.8897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94.383965000000003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1.8059898999999999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1.3622968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16.503983999999999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3.0841506000000001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442.9982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9.4275990000000007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2.0382361000000002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0.65355810000000003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439.82490000000001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1145.1532999999999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5468.4584999999997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2650.8953000000001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69.48339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117.881516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16.497195999999999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12.896471999999999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645.56010000000003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5.3303855999999997E-2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2.6545290000000001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402.42403999999999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86.01549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8" sqref="M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302</v>
      </c>
      <c r="B1" s="61" t="s">
        <v>327</v>
      </c>
      <c r="G1" s="62" t="s">
        <v>303</v>
      </c>
      <c r="H1" s="61" t="s">
        <v>328</v>
      </c>
    </row>
    <row r="3" spans="1:27" x14ac:dyDescent="0.3">
      <c r="A3" s="71" t="s">
        <v>304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305</v>
      </c>
      <c r="B4" s="69"/>
      <c r="C4" s="69"/>
      <c r="E4" s="66" t="s">
        <v>306</v>
      </c>
      <c r="F4" s="67"/>
      <c r="G4" s="67"/>
      <c r="H4" s="68"/>
      <c r="J4" s="66" t="s">
        <v>329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307</v>
      </c>
      <c r="V4" s="69"/>
      <c r="W4" s="69"/>
      <c r="X4" s="69"/>
      <c r="Y4" s="69"/>
      <c r="Z4" s="69"/>
    </row>
    <row r="5" spans="1:27" x14ac:dyDescent="0.3">
      <c r="A5" s="65"/>
      <c r="B5" s="65" t="s">
        <v>308</v>
      </c>
      <c r="C5" s="65" t="s">
        <v>276</v>
      </c>
      <c r="E5" s="65"/>
      <c r="F5" s="65" t="s">
        <v>50</v>
      </c>
      <c r="G5" s="65" t="s">
        <v>330</v>
      </c>
      <c r="H5" s="65" t="s">
        <v>46</v>
      </c>
      <c r="J5" s="65"/>
      <c r="K5" s="65" t="s">
        <v>331</v>
      </c>
      <c r="L5" s="65" t="s">
        <v>309</v>
      </c>
      <c r="N5" s="65"/>
      <c r="O5" s="65" t="s">
        <v>332</v>
      </c>
      <c r="P5" s="65" t="s">
        <v>333</v>
      </c>
      <c r="Q5" s="65" t="s">
        <v>278</v>
      </c>
      <c r="R5" s="65" t="s">
        <v>279</v>
      </c>
      <c r="S5" s="65" t="s">
        <v>276</v>
      </c>
      <c r="U5" s="65"/>
      <c r="V5" s="65" t="s">
        <v>319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305</v>
      </c>
      <c r="B6" s="65">
        <v>2000</v>
      </c>
      <c r="C6" s="65">
        <v>1761.7634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320</v>
      </c>
      <c r="O6" s="65">
        <v>45</v>
      </c>
      <c r="P6" s="65">
        <v>55</v>
      </c>
      <c r="Q6" s="65">
        <v>0</v>
      </c>
      <c r="R6" s="65">
        <v>0</v>
      </c>
      <c r="S6" s="65">
        <v>81.889435000000006</v>
      </c>
      <c r="U6" s="65" t="s">
        <v>311</v>
      </c>
      <c r="V6" s="65">
        <v>0</v>
      </c>
      <c r="W6" s="65">
        <v>0</v>
      </c>
      <c r="X6" s="65">
        <v>25</v>
      </c>
      <c r="Y6" s="65">
        <v>0</v>
      </c>
      <c r="Z6" s="65">
        <v>21.430091999999998</v>
      </c>
    </row>
    <row r="7" spans="1:27" x14ac:dyDescent="0.3">
      <c r="E7" s="65" t="s">
        <v>317</v>
      </c>
      <c r="F7" s="65">
        <v>65</v>
      </c>
      <c r="G7" s="65">
        <v>30</v>
      </c>
      <c r="H7" s="65">
        <v>20</v>
      </c>
      <c r="J7" s="65" t="s">
        <v>317</v>
      </c>
      <c r="K7" s="65">
        <v>1</v>
      </c>
      <c r="L7" s="65">
        <v>10</v>
      </c>
    </row>
    <row r="8" spans="1:27" x14ac:dyDescent="0.3">
      <c r="E8" s="65" t="s">
        <v>312</v>
      </c>
      <c r="F8" s="65">
        <v>62.533000000000001</v>
      </c>
      <c r="G8" s="65">
        <v>14.035</v>
      </c>
      <c r="H8" s="65">
        <v>23.431999999999999</v>
      </c>
      <c r="J8" s="65" t="s">
        <v>312</v>
      </c>
      <c r="K8" s="65">
        <v>8.11</v>
      </c>
      <c r="L8" s="65">
        <v>16.245999999999999</v>
      </c>
    </row>
    <row r="13" spans="1:27" x14ac:dyDescent="0.3">
      <c r="A13" s="70" t="s">
        <v>318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313</v>
      </c>
      <c r="B14" s="69"/>
      <c r="C14" s="69"/>
      <c r="D14" s="69"/>
      <c r="E14" s="69"/>
      <c r="F14" s="69"/>
      <c r="H14" s="69" t="s">
        <v>314</v>
      </c>
      <c r="I14" s="69"/>
      <c r="J14" s="69"/>
      <c r="K14" s="69"/>
      <c r="L14" s="69"/>
      <c r="M14" s="69"/>
      <c r="O14" s="69" t="s">
        <v>334</v>
      </c>
      <c r="P14" s="69"/>
      <c r="Q14" s="69"/>
      <c r="R14" s="69"/>
      <c r="S14" s="69"/>
      <c r="T14" s="69"/>
      <c r="V14" s="69" t="s">
        <v>315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335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335</v>
      </c>
      <c r="J15" s="65" t="s">
        <v>336</v>
      </c>
      <c r="K15" s="65" t="s">
        <v>278</v>
      </c>
      <c r="L15" s="65" t="s">
        <v>279</v>
      </c>
      <c r="M15" s="65" t="s">
        <v>276</v>
      </c>
      <c r="O15" s="65"/>
      <c r="P15" s="65" t="s">
        <v>319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319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500</v>
      </c>
      <c r="C16" s="65">
        <v>700</v>
      </c>
      <c r="D16" s="65">
        <v>0</v>
      </c>
      <c r="E16" s="65">
        <v>3000</v>
      </c>
      <c r="F16" s="65">
        <v>465.48759999999999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17.537887999999999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4.8229189999999997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174.8897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321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337</v>
      </c>
      <c r="AD24" s="69"/>
      <c r="AE24" s="69"/>
      <c r="AF24" s="69"/>
      <c r="AG24" s="69"/>
      <c r="AH24" s="69"/>
      <c r="AJ24" s="69" t="s">
        <v>285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287</v>
      </c>
      <c r="AY24" s="69"/>
      <c r="AZ24" s="69"/>
      <c r="BA24" s="69"/>
      <c r="BB24" s="69"/>
      <c r="BC24" s="69"/>
      <c r="BE24" s="69" t="s">
        <v>338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319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319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319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319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319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319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319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319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319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94.383965000000003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1.8059898999999999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1.3622968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16.503983999999999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3.0841506000000001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442.9982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9.4275990000000007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2.0382361000000002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0.65355810000000003</v>
      </c>
    </row>
    <row r="33" spans="1:68" x14ac:dyDescent="0.3">
      <c r="A33" s="70" t="s">
        <v>288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289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290</v>
      </c>
      <c r="W34" s="69"/>
      <c r="X34" s="69"/>
      <c r="Y34" s="69"/>
      <c r="Z34" s="69"/>
      <c r="AA34" s="69"/>
      <c r="AC34" s="69" t="s">
        <v>291</v>
      </c>
      <c r="AD34" s="69"/>
      <c r="AE34" s="69"/>
      <c r="AF34" s="69"/>
      <c r="AG34" s="69"/>
      <c r="AH34" s="69"/>
      <c r="AJ34" s="69" t="s">
        <v>292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319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319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319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319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319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319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439.82490000000001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1145.1532999999999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5468.4584999999997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2650.8953000000001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69.48339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117.881516</v>
      </c>
    </row>
    <row r="43" spans="1:68" x14ac:dyDescent="0.3">
      <c r="A43" s="70" t="s">
        <v>293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294</v>
      </c>
      <c r="B44" s="69"/>
      <c r="C44" s="69"/>
      <c r="D44" s="69"/>
      <c r="E44" s="69"/>
      <c r="F44" s="69"/>
      <c r="H44" s="69" t="s">
        <v>323</v>
      </c>
      <c r="I44" s="69"/>
      <c r="J44" s="69"/>
      <c r="K44" s="69"/>
      <c r="L44" s="69"/>
      <c r="M44" s="69"/>
      <c r="O44" s="69" t="s">
        <v>295</v>
      </c>
      <c r="P44" s="69"/>
      <c r="Q44" s="69"/>
      <c r="R44" s="69"/>
      <c r="S44" s="69"/>
      <c r="T44" s="69"/>
      <c r="V44" s="69" t="s">
        <v>296</v>
      </c>
      <c r="W44" s="69"/>
      <c r="X44" s="69"/>
      <c r="Y44" s="69"/>
      <c r="Z44" s="69"/>
      <c r="AA44" s="69"/>
      <c r="AC44" s="69" t="s">
        <v>297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298</v>
      </c>
      <c r="AR44" s="69"/>
      <c r="AS44" s="69"/>
      <c r="AT44" s="69"/>
      <c r="AU44" s="69"/>
      <c r="AV44" s="69"/>
      <c r="AX44" s="69" t="s">
        <v>299</v>
      </c>
      <c r="AY44" s="69"/>
      <c r="AZ44" s="69"/>
      <c r="BA44" s="69"/>
      <c r="BB44" s="69"/>
      <c r="BC44" s="69"/>
      <c r="BE44" s="69" t="s">
        <v>300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319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319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319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319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319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319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319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319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319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16.497195999999999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12.896471999999999</v>
      </c>
      <c r="O46" s="65" t="s">
        <v>324</v>
      </c>
      <c r="P46" s="65">
        <v>600</v>
      </c>
      <c r="Q46" s="65">
        <v>800</v>
      </c>
      <c r="R46" s="65">
        <v>0</v>
      </c>
      <c r="S46" s="65">
        <v>10000</v>
      </c>
      <c r="T46" s="65">
        <v>645.56010000000003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5.3303855999999997E-2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2.6545290000000001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402.42403999999999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86.01549</v>
      </c>
      <c r="AX46" s="65" t="s">
        <v>326</v>
      </c>
      <c r="AY46" s="65"/>
      <c r="AZ46" s="65"/>
      <c r="BA46" s="65"/>
      <c r="BB46" s="65"/>
      <c r="BC46" s="65"/>
      <c r="BE46" s="65" t="s">
        <v>301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6" sqref="F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339</v>
      </c>
      <c r="B2" s="61" t="s">
        <v>340</v>
      </c>
      <c r="C2" s="61" t="s">
        <v>316</v>
      </c>
      <c r="D2" s="61">
        <v>70</v>
      </c>
      <c r="E2" s="61">
        <v>1761.7634</v>
      </c>
      <c r="F2" s="61">
        <v>218.53693999999999</v>
      </c>
      <c r="G2" s="61">
        <v>49.049114000000003</v>
      </c>
      <c r="H2" s="61">
        <v>20.65915</v>
      </c>
      <c r="I2" s="61">
        <v>28.389965</v>
      </c>
      <c r="J2" s="61">
        <v>81.889435000000006</v>
      </c>
      <c r="K2" s="61">
        <v>31.303000000000001</v>
      </c>
      <c r="L2" s="61">
        <v>50.586433</v>
      </c>
      <c r="M2" s="61">
        <v>21.430091999999998</v>
      </c>
      <c r="N2" s="61">
        <v>2.7593553000000002</v>
      </c>
      <c r="O2" s="61">
        <v>12.021635</v>
      </c>
      <c r="P2" s="61">
        <v>836.26556000000005</v>
      </c>
      <c r="Q2" s="61">
        <v>23.973752999999999</v>
      </c>
      <c r="R2" s="61">
        <v>465.48759999999999</v>
      </c>
      <c r="S2" s="61">
        <v>86.962615999999997</v>
      </c>
      <c r="T2" s="61">
        <v>4542.3002999999999</v>
      </c>
      <c r="U2" s="61">
        <v>4.8229189999999997</v>
      </c>
      <c r="V2" s="61">
        <v>17.537887999999999</v>
      </c>
      <c r="W2" s="61">
        <v>174.8897</v>
      </c>
      <c r="X2" s="61">
        <v>94.383965000000003</v>
      </c>
      <c r="Y2" s="61">
        <v>1.8059898999999999</v>
      </c>
      <c r="Z2" s="61">
        <v>1.3622968</v>
      </c>
      <c r="AA2" s="61">
        <v>16.503983999999999</v>
      </c>
      <c r="AB2" s="61">
        <v>3.0841506000000001</v>
      </c>
      <c r="AC2" s="61">
        <v>442.9982</v>
      </c>
      <c r="AD2" s="61">
        <v>9.4275990000000007</v>
      </c>
      <c r="AE2" s="61">
        <v>2.0382361000000002</v>
      </c>
      <c r="AF2" s="61">
        <v>0.65355810000000003</v>
      </c>
      <c r="AG2" s="61">
        <v>439.82490000000001</v>
      </c>
      <c r="AH2" s="61">
        <v>240.45151999999999</v>
      </c>
      <c r="AI2" s="61">
        <v>199.37336999999999</v>
      </c>
      <c r="AJ2" s="61">
        <v>1145.1532999999999</v>
      </c>
      <c r="AK2" s="61">
        <v>5468.4584999999997</v>
      </c>
      <c r="AL2" s="61">
        <v>69.48339</v>
      </c>
      <c r="AM2" s="61">
        <v>2650.8953000000001</v>
      </c>
      <c r="AN2" s="61">
        <v>117.881516</v>
      </c>
      <c r="AO2" s="61">
        <v>16.497195999999999</v>
      </c>
      <c r="AP2" s="61">
        <v>9.6248439999999995</v>
      </c>
      <c r="AQ2" s="61">
        <v>6.8723526000000001</v>
      </c>
      <c r="AR2" s="61">
        <v>12.896471999999999</v>
      </c>
      <c r="AS2" s="61">
        <v>645.56010000000003</v>
      </c>
      <c r="AT2" s="61">
        <v>5.3303855999999997E-2</v>
      </c>
      <c r="AU2" s="61">
        <v>2.6545290000000001</v>
      </c>
      <c r="AV2" s="61">
        <v>402.42403999999999</v>
      </c>
      <c r="AW2" s="61">
        <v>86.01549</v>
      </c>
      <c r="AX2" s="61">
        <v>0.10713625</v>
      </c>
      <c r="AY2" s="61">
        <v>1.7770925</v>
      </c>
      <c r="AZ2" s="61">
        <v>308.30255</v>
      </c>
      <c r="BA2" s="61">
        <v>45.701680000000003</v>
      </c>
      <c r="BB2" s="61">
        <v>14.264315</v>
      </c>
      <c r="BC2" s="61">
        <v>17.640426999999999</v>
      </c>
      <c r="BD2" s="61">
        <v>13.791529000000001</v>
      </c>
      <c r="BE2" s="61">
        <v>0.98827860000000001</v>
      </c>
      <c r="BF2" s="61">
        <v>4.5187710000000001</v>
      </c>
      <c r="BG2" s="61">
        <v>1.1518281E-3</v>
      </c>
      <c r="BH2" s="61">
        <v>3.5639420000000001E-3</v>
      </c>
      <c r="BI2" s="61">
        <v>3.0641271999999999E-3</v>
      </c>
      <c r="BJ2" s="61">
        <v>3.6973625000000003E-2</v>
      </c>
      <c r="BK2" s="61">
        <v>8.8602166000000004E-5</v>
      </c>
      <c r="BL2" s="61">
        <v>0.19179906999999999</v>
      </c>
      <c r="BM2" s="61">
        <v>3.5799026</v>
      </c>
      <c r="BN2" s="61">
        <v>0.80507059999999997</v>
      </c>
      <c r="BO2" s="61">
        <v>51.526470000000003</v>
      </c>
      <c r="BP2" s="61">
        <v>9.1556300000000004</v>
      </c>
      <c r="BQ2" s="61">
        <v>15.112565</v>
      </c>
      <c r="BR2" s="61">
        <v>57.266525000000001</v>
      </c>
      <c r="BS2" s="61">
        <v>30.651136000000001</v>
      </c>
      <c r="BT2" s="61">
        <v>9.2341519999999999</v>
      </c>
      <c r="BU2" s="61">
        <v>2.2600756999999999E-2</v>
      </c>
      <c r="BV2" s="61">
        <v>0.13474938</v>
      </c>
      <c r="BW2" s="61">
        <v>0.63863903</v>
      </c>
      <c r="BX2" s="61">
        <v>1.6219965000000001</v>
      </c>
      <c r="BY2" s="61">
        <v>0.1491046</v>
      </c>
      <c r="BZ2" s="61">
        <v>2.6904255999999997E-4</v>
      </c>
      <c r="CA2" s="61">
        <v>0.75292676999999997</v>
      </c>
      <c r="CB2" s="61">
        <v>8.086219E-2</v>
      </c>
      <c r="CC2" s="61">
        <v>0.24321213</v>
      </c>
      <c r="CD2" s="61">
        <v>2.9621518</v>
      </c>
      <c r="CE2" s="61">
        <v>4.2374167999999997E-2</v>
      </c>
      <c r="CF2" s="61">
        <v>0.55467933000000003</v>
      </c>
      <c r="CG2" s="61">
        <v>4.9500000000000003E-7</v>
      </c>
      <c r="CH2" s="61">
        <v>4.9791530000000001E-2</v>
      </c>
      <c r="CI2" s="61">
        <v>6.3706070000000004E-3</v>
      </c>
      <c r="CJ2" s="61">
        <v>6.3753010000000003</v>
      </c>
      <c r="CK2" s="61">
        <v>1.1365640999999999E-2</v>
      </c>
      <c r="CL2" s="61">
        <v>0.38012338000000001</v>
      </c>
      <c r="CM2" s="61">
        <v>3.3119377999999999</v>
      </c>
      <c r="CN2" s="61">
        <v>2515.8413</v>
      </c>
      <c r="CO2" s="61">
        <v>4303.2617</v>
      </c>
      <c r="CP2" s="61">
        <v>3282.1428000000001</v>
      </c>
      <c r="CQ2" s="61">
        <v>1110.6741</v>
      </c>
      <c r="CR2" s="61">
        <v>558.74805000000003</v>
      </c>
      <c r="CS2" s="61">
        <v>351.84683000000001</v>
      </c>
      <c r="CT2" s="61">
        <v>2471.1493999999998</v>
      </c>
      <c r="CU2" s="61">
        <v>1667.4247</v>
      </c>
      <c r="CV2" s="61">
        <v>1028.9537</v>
      </c>
      <c r="CW2" s="61">
        <v>1986.5659000000001</v>
      </c>
      <c r="CX2" s="61">
        <v>516.93349999999998</v>
      </c>
      <c r="CY2" s="61">
        <v>2908.0812999999998</v>
      </c>
      <c r="CZ2" s="61">
        <v>1613.3132000000001</v>
      </c>
      <c r="DA2" s="61">
        <v>3809.8206</v>
      </c>
      <c r="DB2" s="61">
        <v>3398.4018999999998</v>
      </c>
      <c r="DC2" s="61">
        <v>5358.09</v>
      </c>
      <c r="DD2" s="61">
        <v>9313.1949999999997</v>
      </c>
      <c r="DE2" s="61">
        <v>2361.41</v>
      </c>
      <c r="DF2" s="61">
        <v>3481.0158999999999</v>
      </c>
      <c r="DG2" s="61">
        <v>2136.297</v>
      </c>
      <c r="DH2" s="61">
        <v>179.14753999999999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45.701680000000003</v>
      </c>
      <c r="B6">
        <f>BB2</f>
        <v>14.264315</v>
      </c>
      <c r="C6">
        <f>BC2</f>
        <v>17.640426999999999</v>
      </c>
      <c r="D6">
        <f>BD2</f>
        <v>13.791529000000001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18806</v>
      </c>
      <c r="C2" s="56">
        <f ca="1">YEAR(TODAY())-YEAR(B2)+IF(TODAY()&gt;=DATE(YEAR(TODAY()),MONTH(B2),DAY(B2)),0,-1)</f>
        <v>70</v>
      </c>
      <c r="E2" s="52">
        <v>158.5</v>
      </c>
      <c r="F2" s="53" t="s">
        <v>39</v>
      </c>
      <c r="G2" s="52">
        <v>65.900000000000006</v>
      </c>
      <c r="H2" s="51" t="s">
        <v>41</v>
      </c>
      <c r="I2" s="72">
        <f>ROUND(G3/E3^2,1)</f>
        <v>26.2</v>
      </c>
    </row>
    <row r="3" spans="1:9" x14ac:dyDescent="0.3">
      <c r="E3" s="51">
        <f>E2/100</f>
        <v>1.585</v>
      </c>
      <c r="F3" s="51" t="s">
        <v>40</v>
      </c>
      <c r="G3" s="51">
        <f>G2</f>
        <v>65.900000000000006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서만식, ID : H1800084)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15:42:15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44475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70</v>
      </c>
      <c r="G12" s="137"/>
      <c r="H12" s="137"/>
      <c r="I12" s="137"/>
      <c r="K12" s="128">
        <f>'개인정보 및 신체계측 입력'!E2</f>
        <v>158.5</v>
      </c>
      <c r="L12" s="129"/>
      <c r="M12" s="122">
        <f>'개인정보 및 신체계측 입력'!G2</f>
        <v>65.900000000000006</v>
      </c>
      <c r="N12" s="123"/>
      <c r="O12" s="118" t="s">
        <v>271</v>
      </c>
      <c r="P12" s="112"/>
      <c r="Q12" s="115">
        <f>'개인정보 및 신체계측 입력'!I2</f>
        <v>26.2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서만식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62.533000000000001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14.035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23.431999999999999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16.2</v>
      </c>
      <c r="L72" s="36" t="s">
        <v>53</v>
      </c>
      <c r="M72" s="36">
        <f>ROUND('DRIs DATA'!K8,1)</f>
        <v>8.1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62.07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146.15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94.38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205.61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54.98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364.56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164.97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2021-11-17T07:30:05Z</dcterms:modified>
</cp:coreProperties>
</file>