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<sst xmlns="http://schemas.openxmlformats.org/spreadsheetml/2006/main" count="692" uniqueCount="339">
  <si>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</si>
  <si>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</si>
  <si>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</si>
  <si>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</si>
  <si>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</si>
  <si>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</si>
  <si>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</si>
  <si>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</si>
  <si>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</si>
  <si>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</si>
  <si>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</si>
  <si>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</si>
  <si>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</si>
  <si>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</si>
  <si>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</si>
  <si>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</si>
  <si>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</si>
  <si>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</si>
  <si>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</si>
  <si>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</si>
  <si>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</si>
  <si>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</si>
  <si>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</si>
  <si>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</si>
  <si>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</si>
  <si>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</si>
  <si>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</si>
  <si>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</si>
  <si>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</si>
  <si>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</si>
  <si>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</si>
  <si>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</si>
  <si>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</si>
  <si>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</si>
  <si>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</si>
  <si>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</si>
  <si>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</si>
  <si>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</si>
  <si>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</si>
  <si>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</si>
  <si>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</si>
  <si>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</si>
  <si>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</si>
  <si>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</si>
  <si>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</si>
  <si>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</si>
  <si>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</si>
  <si>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</si>
  <si>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</si>
  <si>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</si>
  <si>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</si>
  <si>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</si>
  <si>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</si>
  <si>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</si>
  <si>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</si>
  <si>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</si>
  <si>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</si>
  <si>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</si>
  <si>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</si>
  <si>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</si>
  <si>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</si>
  <si>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</si>
  <si>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</si>
  <si>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</si>
  <si>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</si>
  <si>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</si>
  <si>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</si>
  <si>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</si>
  <si>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</si>
  <si>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</si>
  <si>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</si>
  <si>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</si>
  <si>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</si>
  <si>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</si>
  <si>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</si>
  <si>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</si>
  <si>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</si>
  <si>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</si>
  <si>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</si>
  <si>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</si>
  <si>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</si>
  <si>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</si>
  <si>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</si>
  <si>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</si>
  <si>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</si>
  <si>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</si>
  <si>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</si>
  <si>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</si>
  <si>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</si>
  <si>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</si>
  <si>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</si>
  <si>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</si>
  <si>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</si>
  <si>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</si>
  <si>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</si>
  <si>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</si>
  <si>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</si>
  <si>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</si>
  <si>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</si>
  <si>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</si>
  <si>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</si>
  <si>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</si>
  <si>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</si>
  <si>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</si>
  <si>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</si>
  <si>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</si>
  <si>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</si>
  <si>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</si>
  <si>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</si>
  <si>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</si>
  <si>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</si>
  <si>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</si>
  <si>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</si>
  <si>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</si>
  <si>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</si>
  <si>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</si>
  <si>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</si>
  <si>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</si>
  <si>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</si>
  <si>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</si>
  <si>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</si>
  <si>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</si>
  <si>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</si>
  <si>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</si>
  <si>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</si>
  <si>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</si>
  <si>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</si>
  <si>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</si>
  <si>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</si>
  <si>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</si>
  <si>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</si>
  <si>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</si>
  <si>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</si>
  <si>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</si>
  <si>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</si>
  <si>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</si>
  <si>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</si>
  <si>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</si>
  <si>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</si>
  <si>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</si>
  <si>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</si>
  <si>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</si>
  <si>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</si>
  <si>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</si>
  <si>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</si>
  <si>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</si>
  <si>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</si>
  <si>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</si>
  <si>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</si>
  <si>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</si>
  <si>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</si>
  <si>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</si>
  <si>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</si>
  <si>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</si>
  <si>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</si>
  <si>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</si>
  <si>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</si>
  <si>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</si>
  <si>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</si>
  <si>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</si>
  <si>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</si>
  <si>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</si>
  <si>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</si>
  <si>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</si>
  <si>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</si>
  <si>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</si>
  <si>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</si>
  <si>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</si>
  <si>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</si>
  <si>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</si>
  <si>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</si>
  <si>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</si>
  <si>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</si>
  <si>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</si>
  <si>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</si>
  <si>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</si>
  <si>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</si>
  <si>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</si>
  <si>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</si>
  <si>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</si>
  <si>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</si>
  <si>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</si>
  <si>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</si>
  <si>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</si>
  <si>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</si>
  <si>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</si>
  <si>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</si>
  <si>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</si>
  <si>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</si>
  <si>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</si>
  <si>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</si>
  <si>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</si>
  <si>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</si>
  <si>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</si>
  <si>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</si>
  <si>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</si>
  <si>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</si>
  <si>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</si>
  <si>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</si>
  <si>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</si>
  <si>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</si>
  <si>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</si>
  <si>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</si>
  <si>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</si>
  <si>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</si>
  <si>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</si>
  <si>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</si>
  <si>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</si>
  <si>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</si>
  <si>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</si>
  <si>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</si>
  <si>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</si>
  <si>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</si>
  <si>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</si>
  <si>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</si>
  <si>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</si>
  <si>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</si>
  <si>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</si>
  <si>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</si>
  <si>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</si>
  <si>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</si>
  <si>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</si>
  <si>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</si>
  <si>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</si>
  <si>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</si>
  <si>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</si>
  <si>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</si>
  <si>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</si>
  <si>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</si>
  <si>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</si>
  <si>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</si>
  <si>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</si>
  <si>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</si>
  <si>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</si>
  <si>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</si>
  <si>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</si>
  <si>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</si>
  <si>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</si>
  <si>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</si>
  <si>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</si>
  <si>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</si>
  <si>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</si>
  <si>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</si>
  <si>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</si>
  <si>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</si>
  <si>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</si>
  <si>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</si>
  <si>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</si>
  <si>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</si>
  <si>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</si>
  <si>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</si>
  <si>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</si>
  <si>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</si>
  <si>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</si>
  <si>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</si>
  <si>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</si>
  <si>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</si>
  <si>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</si>
  <si>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</si>
  <si>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</si>
  <si>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</si>
  <si>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</si>
  <si>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</si>
  <si>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</si>
  <si>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</si>
  <si>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</si>
  <si>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</si>
  <si>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</si>
  <si>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</si>
  <si>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</si>
  <si>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</si>
  <si>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</si>
  <si>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</si>
  <si>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</si>
  <si>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</si>
  <si>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</si>
  <si>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권장섭취량</t>
    <phoneticPr fontId="1" type="noConversion"/>
  </si>
  <si>
    <t>상한섭취량</t>
    <phoneticPr fontId="1" type="noConversion"/>
  </si>
  <si>
    <t>엽산</t>
    <phoneticPr fontId="1" type="noConversion"/>
  </si>
  <si>
    <t>인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</si>
  <si>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</si>
  <si>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</si>
  <si>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</si>
  <si>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셀레늄</t>
    <phoneticPr fontId="1" type="noConversion"/>
  </si>
  <si>
    <t>크롬</t>
    <phoneticPr fontId="1" type="noConversion"/>
  </si>
  <si>
    <t>크롬(ug/일)</t>
    <phoneticPr fontId="1" type="noConversion"/>
  </si>
  <si>
    <t>M</t>
  </si>
  <si>
    <t>평균필요량</t>
    <phoneticPr fontId="1" type="noConversion"/>
  </si>
  <si>
    <t>구리(ug/일)</t>
    <phoneticPr fontId="1" type="noConversion"/>
  </si>
  <si>
    <t>요오드</t>
    <phoneticPr fontId="1" type="noConversion"/>
  </si>
  <si>
    <t>몰리브덴(ug/일)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</si>
  <si>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</si>
  <si>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</si>
  <si>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</si>
  <si>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</si>
  <si>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</si>
  <si>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</si>
  <si>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</si>
  <si>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</si>
  <si>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</si>
  <si>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단백질</t>
    <phoneticPr fontId="1" type="noConversion"/>
  </si>
  <si>
    <t>n-6불포화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</si>
  <si>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</si>
  <si>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</si>
  <si>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</si>
  <si>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</si>
  <si>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</si>
  <si>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</si>
  <si>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</si>
  <si>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</si>
  <si>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</si>
  <si>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</si>
  <si>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</si>
  <si>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</si>
  <si>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</si>
  <si>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</si>
  <si>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</si>
  <si>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</si>
  <si>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</si>
  <si>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</si>
  <si>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</si>
  <si>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</si>
  <si>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</si>
  <si>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마그네슘</t>
    <phoneticPr fontId="1" type="noConversion"/>
  </si>
  <si>
    <t>불소</t>
    <phoneticPr fontId="1" type="noConversion"/>
  </si>
  <si>
    <t>망간</t>
    <phoneticPr fontId="1" type="noConversion"/>
  </si>
  <si>
    <t>비타민K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</si>
  <si>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</si>
  <si>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</si>
  <si>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</si>
  <si>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몰리브덴</t>
    <phoneticPr fontId="1" type="noConversion"/>
  </si>
  <si>
    <t>(설문지 : FFQ 95문항 설문지, 사용자 : 이충만, ID : H1800089)</t>
  </si>
  <si>
    <t>2021년 12월 03일 08:57:16</t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</si>
  <si>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</si>
  <si>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</si>
  <si>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</si>
  <si>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지용성 비타민</t>
    <phoneticPr fontId="1" type="noConversion"/>
  </si>
  <si>
    <t>H1800089</t>
  </si>
  <si>
    <t>이충만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</si>
</sst>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64.785430000000005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7413952"/>
        <c:axId val="261068960"/>
      </c:barChart>
      <c:catAx>
        <c:axId val="10741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68960"/>
        <c:crosses val="autoZero"/>
        <c:auto val="1"/>
        <c:lblAlgn val="ctr"/>
        <c:lblOffset val="100"/>
        <c:noMultiLvlLbl val="0"/>
      </c:catAx>
      <c:valAx>
        <c:axId val="26106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741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1.9266829999999999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1560"/>
        <c:axId val="530390776"/>
      </c:barChart>
      <c:catAx>
        <c:axId val="53039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0776"/>
        <c:crosses val="autoZero"/>
        <c:auto val="1"/>
        <c:lblAlgn val="ctr"/>
        <c:lblOffset val="100"/>
        <c:noMultiLvlLbl val="0"/>
      </c:catAx>
      <c:valAx>
        <c:axId val="530390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0.48841867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7048"/>
        <c:axId val="530394696"/>
      </c:barChart>
      <c:catAx>
        <c:axId val="53039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4696"/>
        <c:crosses val="autoZero"/>
        <c:auto val="1"/>
        <c:lblAlgn val="ctr"/>
        <c:lblOffset val="100"/>
        <c:noMultiLvlLbl val="0"/>
      </c:catAx>
      <c:valAx>
        <c:axId val="530394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1192.1787999999999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2736"/>
        <c:axId val="530396264"/>
      </c:barChart>
      <c:catAx>
        <c:axId val="53039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6264"/>
        <c:crosses val="autoZero"/>
        <c:auto val="1"/>
        <c:lblAlgn val="ctr"/>
        <c:lblOffset val="100"/>
        <c:noMultiLvlLbl val="0"/>
      </c:catAx>
      <c:valAx>
        <c:axId val="53039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4763.3505999999998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5872"/>
        <c:axId val="530391168"/>
      </c:barChart>
      <c:catAx>
        <c:axId val="53039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1168"/>
        <c:crosses val="autoZero"/>
        <c:auto val="1"/>
        <c:lblAlgn val="ctr"/>
        <c:lblOffset val="100"/>
        <c:noMultiLvlLbl val="0"/>
      </c:catAx>
      <c:valAx>
        <c:axId val="5303911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183.81979999999999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6656"/>
        <c:axId val="530393912"/>
      </c:barChart>
      <c:catAx>
        <c:axId val="53039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3912"/>
        <c:crosses val="autoZero"/>
        <c:auto val="1"/>
        <c:lblAlgn val="ctr"/>
        <c:lblOffset val="100"/>
        <c:noMultiLvlLbl val="0"/>
      </c:catAx>
      <c:valAx>
        <c:axId val="53039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136.86452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4304"/>
        <c:axId val="530395088"/>
      </c:barChart>
      <c:catAx>
        <c:axId val="53039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5088"/>
        <c:crosses val="autoZero"/>
        <c:auto val="1"/>
        <c:lblAlgn val="ctr"/>
        <c:lblOffset val="100"/>
        <c:noMultiLvlLbl val="0"/>
      </c:catAx>
      <c:valAx>
        <c:axId val="53039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11.011771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7440"/>
        <c:axId val="530390384"/>
      </c:barChart>
      <c:catAx>
        <c:axId val="53039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0384"/>
        <c:crosses val="autoZero"/>
        <c:auto val="1"/>
        <c:lblAlgn val="ctr"/>
        <c:lblOffset val="100"/>
        <c:noMultiLvlLbl val="0"/>
      </c:catAx>
      <c:valAx>
        <c:axId val="53039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666.27660000000003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081208"/>
        <c:axId val="530077680"/>
      </c:barChart>
      <c:catAx>
        <c:axId val="53008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77680"/>
        <c:crosses val="autoZero"/>
        <c:auto val="1"/>
        <c:lblAlgn val="ctr"/>
        <c:lblOffset val="100"/>
        <c:noMultiLvlLbl val="0"/>
      </c:catAx>
      <c:valAx>
        <c:axId val="5300776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8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8.8955470000000002E-3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078072"/>
        <c:axId val="530076504"/>
      </c:barChart>
      <c:catAx>
        <c:axId val="530078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76504"/>
        <c:crosses val="autoZero"/>
        <c:auto val="1"/>
        <c:lblAlgn val="ctr"/>
        <c:lblOffset val="100"/>
        <c:noMultiLvlLbl val="0"/>
      </c:catAx>
      <c:valAx>
        <c:axId val="53007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7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3.4950804999999998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080424"/>
        <c:axId val="530080816"/>
      </c:barChart>
      <c:catAx>
        <c:axId val="530080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80816"/>
        <c:crosses val="autoZero"/>
        <c:auto val="1"/>
        <c:lblAlgn val="ctr"/>
        <c:lblOffset val="100"/>
        <c:noMultiLvlLbl val="0"/>
      </c:catAx>
      <c:valAx>
        <c:axId val="530080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8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45.825726000000003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69352"/>
        <c:axId val="261072096"/>
      </c:barChart>
      <c:catAx>
        <c:axId val="26106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72096"/>
        <c:crosses val="autoZero"/>
        <c:auto val="1"/>
        <c:lblAlgn val="ctr"/>
        <c:lblOffset val="100"/>
        <c:noMultiLvlLbl val="0"/>
      </c:catAx>
      <c:valAx>
        <c:axId val="261072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6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320.02274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079640"/>
        <c:axId val="530078464"/>
      </c:barChart>
      <c:catAx>
        <c:axId val="53007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78464"/>
        <c:crosses val="autoZero"/>
        <c:auto val="1"/>
        <c:lblAlgn val="ctr"/>
        <c:lblOffset val="100"/>
        <c:noMultiLvlLbl val="0"/>
      </c:catAx>
      <c:valAx>
        <c:axId val="53007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7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57.181426999999999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080032"/>
        <c:axId val="530081992"/>
      </c:barChart>
      <c:catAx>
        <c:axId val="53008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81992"/>
        <c:crosses val="autoZero"/>
        <c:auto val="1"/>
        <c:lblAlgn val="ctr"/>
        <c:lblOffset val="100"/>
        <c:noMultiLvlLbl val="0"/>
      </c:catAx>
      <c:valAx>
        <c:axId val="530081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8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27.533999999999999</c:v>
                </c:pt>
                <c:pt idx="1">
                  <c:v>17.695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078856"/>
        <c:axId val="530079248"/>
      </c:barChart>
      <c:catAx>
        <c:axId val="53007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79248"/>
        <c:crosses val="autoZero"/>
        <c:auto val="1"/>
        <c:lblAlgn val="ctr"/>
        <c:lblOffset val="100"/>
        <c:noMultiLvlLbl val="0"/>
      </c:catAx>
      <c:valAx>
        <c:axId val="530079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7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10.189232000000001</c:v>
                </c:pt>
                <c:pt idx="1">
                  <c:v>12.593081</c:v>
                </c:pt>
                <c:pt idx="2">
                  <c:v>18.945775999999999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1109.9463000000001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5680"/>
        <c:axId val="531701368"/>
      </c:barChart>
      <c:catAx>
        <c:axId val="53170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1368"/>
        <c:crosses val="autoZero"/>
        <c:auto val="1"/>
        <c:lblAlgn val="ctr"/>
        <c:lblOffset val="100"/>
        <c:noMultiLvlLbl val="0"/>
      </c:catAx>
      <c:valAx>
        <c:axId val="531701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26.145115000000001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6072"/>
        <c:axId val="531701760"/>
      </c:barChart>
      <c:catAx>
        <c:axId val="53170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1760"/>
        <c:crosses val="autoZero"/>
        <c:auto val="1"/>
        <c:lblAlgn val="ctr"/>
        <c:lblOffset val="100"/>
        <c:noMultiLvlLbl val="0"/>
      </c:catAx>
      <c:valAx>
        <c:axId val="53170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63.859000000000002</c:v>
                </c:pt>
                <c:pt idx="1">
                  <c:v>14.231999999999999</c:v>
                </c:pt>
                <c:pt idx="2">
                  <c:v>21.908999999999999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1704504"/>
        <c:axId val="531703720"/>
      </c:barChart>
      <c:catAx>
        <c:axId val="53170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3720"/>
        <c:crosses val="autoZero"/>
        <c:auto val="1"/>
        <c:lblAlgn val="ctr"/>
        <c:lblOffset val="100"/>
        <c:noMultiLvlLbl val="0"/>
      </c:catAx>
      <c:valAx>
        <c:axId val="53170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1353.7603999999999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6464"/>
        <c:axId val="531705288"/>
      </c:barChart>
      <c:catAx>
        <c:axId val="53170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5288"/>
        <c:crosses val="autoZero"/>
        <c:auto val="1"/>
        <c:lblAlgn val="ctr"/>
        <c:lblOffset val="100"/>
        <c:noMultiLvlLbl val="0"/>
      </c:catAx>
      <c:valAx>
        <c:axId val="531705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152.99286000000001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6856"/>
        <c:axId val="531707248"/>
      </c:barChart>
      <c:catAx>
        <c:axId val="53170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7248"/>
        <c:crosses val="autoZero"/>
        <c:auto val="1"/>
        <c:lblAlgn val="ctr"/>
        <c:lblOffset val="100"/>
        <c:noMultiLvlLbl val="0"/>
      </c:catAx>
      <c:valAx>
        <c:axId val="531707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799.64369999999997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8424"/>
        <c:axId val="531708816"/>
      </c:barChart>
      <c:catAx>
        <c:axId val="53170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8816"/>
        <c:crosses val="autoZero"/>
        <c:auto val="1"/>
        <c:lblAlgn val="ctr"/>
        <c:lblOffset val="100"/>
        <c:noMultiLvlLbl val="0"/>
      </c:catAx>
      <c:valAx>
        <c:axId val="531708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1.7476919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49072"/>
        <c:axId val="530945936"/>
      </c:barChart>
      <c:catAx>
        <c:axId val="53094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45936"/>
        <c:crosses val="autoZero"/>
        <c:auto val="1"/>
        <c:lblAlgn val="ctr"/>
        <c:lblOffset val="100"/>
        <c:noMultiLvlLbl val="0"/>
      </c:catAx>
      <c:valAx>
        <c:axId val="53094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4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13681.031000000001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2936"/>
        <c:axId val="531703328"/>
      </c:barChart>
      <c:catAx>
        <c:axId val="53170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3328"/>
        <c:crosses val="autoZero"/>
        <c:auto val="1"/>
        <c:lblAlgn val="ctr"/>
        <c:lblOffset val="100"/>
        <c:noMultiLvlLbl val="0"/>
      </c:catAx>
      <c:valAx>
        <c:axId val="53170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24.268839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203992"/>
        <c:axId val="532204384"/>
      </c:barChart>
      <c:catAx>
        <c:axId val="53220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204384"/>
        <c:crosses val="autoZero"/>
        <c:auto val="1"/>
        <c:lblAlgn val="ctr"/>
        <c:lblOffset val="100"/>
        <c:noMultiLvlLbl val="0"/>
      </c:catAx>
      <c:valAx>
        <c:axId val="53220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20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1.7142626999999999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205952"/>
        <c:axId val="532201640"/>
      </c:barChart>
      <c:catAx>
        <c:axId val="53220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201640"/>
        <c:crosses val="autoZero"/>
        <c:auto val="1"/>
        <c:lblAlgn val="ctr"/>
        <c:lblOffset val="100"/>
        <c:noMultiLvlLbl val="0"/>
      </c:catAx>
      <c:valAx>
        <c:axId val="53220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20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430.06322999999998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51424"/>
        <c:axId val="530946720"/>
      </c:barChart>
      <c:catAx>
        <c:axId val="53095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46720"/>
        <c:crosses val="autoZero"/>
        <c:auto val="1"/>
        <c:lblAlgn val="ctr"/>
        <c:lblOffset val="100"/>
        <c:noMultiLvlLbl val="0"/>
      </c:catAx>
      <c:valAx>
        <c:axId val="53094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5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1.706882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50248"/>
        <c:axId val="530951032"/>
      </c:barChart>
      <c:catAx>
        <c:axId val="53095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51032"/>
        <c:crosses val="autoZero"/>
        <c:auto val="1"/>
        <c:lblAlgn val="ctr"/>
        <c:lblOffset val="100"/>
        <c:noMultiLvlLbl val="0"/>
      </c:catAx>
      <c:valAx>
        <c:axId val="530951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5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19.389866000000001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47112"/>
        <c:axId val="530947504"/>
      </c:barChart>
      <c:catAx>
        <c:axId val="53094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47504"/>
        <c:crosses val="autoZero"/>
        <c:auto val="1"/>
        <c:lblAlgn val="ctr"/>
        <c:lblOffset val="100"/>
        <c:noMultiLvlLbl val="0"/>
      </c:catAx>
      <c:valAx>
        <c:axId val="53094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4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1.7142626999999999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50640"/>
        <c:axId val="530951816"/>
      </c:barChart>
      <c:catAx>
        <c:axId val="53095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51816"/>
        <c:crosses val="autoZero"/>
        <c:auto val="1"/>
        <c:lblAlgn val="ctr"/>
        <c:lblOffset val="100"/>
        <c:noMultiLvlLbl val="0"/>
      </c:catAx>
      <c:valAx>
        <c:axId val="530951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5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1024.5337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48288"/>
        <c:axId val="530945152"/>
      </c:barChart>
      <c:catAx>
        <c:axId val="53094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45152"/>
        <c:crosses val="autoZero"/>
        <c:auto val="1"/>
        <c:lblAlgn val="ctr"/>
        <c:lblOffset val="100"/>
        <c:noMultiLvlLbl val="0"/>
      </c:catAx>
      <c:valAx>
        <c:axId val="53094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4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9.8674130000000009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47896"/>
        <c:axId val="530948680"/>
      </c:barChart>
      <c:catAx>
        <c:axId val="53094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48680"/>
        <c:crosses val="autoZero"/>
        <c:auto val="1"/>
        <c:lblAlgn val="ctr"/>
        <c:lblOffset val="100"/>
        <c:noMultiLvlLbl val="0"/>
      </c:catAx>
      <c:valAx>
        <c:axId val="530948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4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이충만, ID : H1800089)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03일 08:57:16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1353.7603999999999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64.785430000000005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45.825726000000003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63.859000000000002</v>
      </c>
      <c r="G8" s="59">
        <f>'DRIs DATA 입력'!G8</f>
        <v>14.231999999999999</v>
      </c>
      <c r="H8" s="59">
        <f>'DRIs DATA 입력'!H8</f>
        <v>21.908999999999999</v>
      </c>
      <c r="I8" s="46"/>
      <c r="J8" s="59" t="s">
        <v>216</v>
      </c>
      <c r="K8" s="59">
        <f>'DRIs DATA 입력'!K8</f>
        <v>27.533999999999999</v>
      </c>
      <c r="L8" s="59">
        <f>'DRIs DATA 입력'!L8</f>
        <v>17.695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1109.9463000000001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26.145115000000001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1.7476919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430.06322999999998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152.99286000000001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2.7149087999999999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1.706882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19.389866000000001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1.7142626999999999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1024.5337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9.8674130000000009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1.9266829999999999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0.48841867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799.64369999999997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1192.1787999999999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13681.031000000001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4763.3505999999998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183.81979999999999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136.86452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24.268839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11.011771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666.27660000000003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8.8955470000000002E-3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3.4950804999999998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320.02274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57.181426999999999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2" sqref="G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291</v>
      </c>
      <c r="B1" s="61" t="s">
        <v>331</v>
      </c>
      <c r="G1" s="62" t="s">
        <v>292</v>
      </c>
      <c r="H1" s="61" t="s">
        <v>332</v>
      </c>
    </row>
    <row r="3" spans="1:27" x14ac:dyDescent="0.3">
      <c r="A3" s="68" t="s">
        <v>293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294</v>
      </c>
      <c r="B4" s="67"/>
      <c r="C4" s="67"/>
      <c r="E4" s="69" t="s">
        <v>295</v>
      </c>
      <c r="F4" s="70"/>
      <c r="G4" s="70"/>
      <c r="H4" s="71"/>
      <c r="J4" s="69" t="s">
        <v>296</v>
      </c>
      <c r="K4" s="70"/>
      <c r="L4" s="71"/>
      <c r="N4" s="67" t="s">
        <v>300</v>
      </c>
      <c r="O4" s="67"/>
      <c r="P4" s="67"/>
      <c r="Q4" s="67"/>
      <c r="R4" s="67"/>
      <c r="S4" s="67"/>
      <c r="U4" s="67" t="s">
        <v>333</v>
      </c>
      <c r="V4" s="67"/>
      <c r="W4" s="67"/>
      <c r="X4" s="67"/>
      <c r="Y4" s="67"/>
      <c r="Z4" s="67"/>
    </row>
    <row r="5" spans="1:27" x14ac:dyDescent="0.3">
      <c r="A5" s="65"/>
      <c r="B5" s="65" t="s">
        <v>297</v>
      </c>
      <c r="C5" s="65" t="s">
        <v>298</v>
      </c>
      <c r="E5" s="65"/>
      <c r="F5" s="65" t="s">
        <v>299</v>
      </c>
      <c r="G5" s="65" t="s">
        <v>334</v>
      </c>
      <c r="H5" s="65" t="s">
        <v>300</v>
      </c>
      <c r="J5" s="65"/>
      <c r="K5" s="65" t="s">
        <v>335</v>
      </c>
      <c r="L5" s="65" t="s">
        <v>301</v>
      </c>
      <c r="N5" s="65"/>
      <c r="O5" s="65" t="s">
        <v>287</v>
      </c>
      <c r="P5" s="65" t="s">
        <v>276</v>
      </c>
      <c r="Q5" s="65" t="s">
        <v>302</v>
      </c>
      <c r="R5" s="65" t="s">
        <v>277</v>
      </c>
      <c r="S5" s="65" t="s">
        <v>298</v>
      </c>
      <c r="U5" s="65"/>
      <c r="V5" s="65" t="s">
        <v>287</v>
      </c>
      <c r="W5" s="65" t="s">
        <v>276</v>
      </c>
      <c r="X5" s="65" t="s">
        <v>302</v>
      </c>
      <c r="Y5" s="65" t="s">
        <v>277</v>
      </c>
      <c r="Z5" s="65" t="s">
        <v>298</v>
      </c>
    </row>
    <row r="6" spans="1:27" x14ac:dyDescent="0.3">
      <c r="A6" s="65" t="s">
        <v>294</v>
      </c>
      <c r="B6" s="65">
        <v>2200</v>
      </c>
      <c r="C6" s="65">
        <v>1353.7603999999999</v>
      </c>
      <c r="E6" s="65" t="s">
        <v>303</v>
      </c>
      <c r="F6" s="65">
        <v>55</v>
      </c>
      <c r="G6" s="65">
        <v>15</v>
      </c>
      <c r="H6" s="65">
        <v>7</v>
      </c>
      <c r="J6" s="65" t="s">
        <v>303</v>
      </c>
      <c r="K6" s="65">
        <v>0.1</v>
      </c>
      <c r="L6" s="65">
        <v>4</v>
      </c>
      <c r="N6" s="65" t="s">
        <v>304</v>
      </c>
      <c r="O6" s="65">
        <v>50</v>
      </c>
      <c r="P6" s="65">
        <v>60</v>
      </c>
      <c r="Q6" s="65">
        <v>0</v>
      </c>
      <c r="R6" s="65">
        <v>0</v>
      </c>
      <c r="S6" s="65">
        <v>64.785430000000005</v>
      </c>
      <c r="U6" s="65" t="s">
        <v>305</v>
      </c>
      <c r="V6" s="65">
        <v>0</v>
      </c>
      <c r="W6" s="65">
        <v>0</v>
      </c>
      <c r="X6" s="65">
        <v>25</v>
      </c>
      <c r="Y6" s="65">
        <v>0</v>
      </c>
      <c r="Z6" s="65">
        <v>45.825726000000003</v>
      </c>
    </row>
    <row r="7" spans="1:27" x14ac:dyDescent="0.3">
      <c r="E7" s="65" t="s">
        <v>306</v>
      </c>
      <c r="F7" s="65">
        <v>65</v>
      </c>
      <c r="G7" s="65">
        <v>30</v>
      </c>
      <c r="H7" s="65">
        <v>20</v>
      </c>
      <c r="J7" s="65" t="s">
        <v>306</v>
      </c>
      <c r="K7" s="65">
        <v>1</v>
      </c>
      <c r="L7" s="65">
        <v>10</v>
      </c>
    </row>
    <row r="8" spans="1:27" x14ac:dyDescent="0.3">
      <c r="E8" s="65" t="s">
        <v>307</v>
      </c>
      <c r="F8" s="65">
        <v>63.859000000000002</v>
      </c>
      <c r="G8" s="65">
        <v>14.231999999999999</v>
      </c>
      <c r="H8" s="65">
        <v>21.908999999999999</v>
      </c>
      <c r="J8" s="65" t="s">
        <v>307</v>
      </c>
      <c r="K8" s="65">
        <v>27.533999999999999</v>
      </c>
      <c r="L8" s="65">
        <v>17.695</v>
      </c>
    </row>
    <row r="13" spans="1:27" x14ac:dyDescent="0.3">
      <c r="A13" s="66" t="s">
        <v>336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308</v>
      </c>
      <c r="B14" s="67"/>
      <c r="C14" s="67"/>
      <c r="D14" s="67"/>
      <c r="E14" s="67"/>
      <c r="F14" s="67"/>
      <c r="H14" s="67" t="s">
        <v>309</v>
      </c>
      <c r="I14" s="67"/>
      <c r="J14" s="67"/>
      <c r="K14" s="67"/>
      <c r="L14" s="67"/>
      <c r="M14" s="67"/>
      <c r="O14" s="67" t="s">
        <v>310</v>
      </c>
      <c r="P14" s="67"/>
      <c r="Q14" s="67"/>
      <c r="R14" s="67"/>
      <c r="S14" s="67"/>
      <c r="T14" s="67"/>
      <c r="V14" s="67" t="s">
        <v>326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287</v>
      </c>
      <c r="C15" s="65" t="s">
        <v>276</v>
      </c>
      <c r="D15" s="65" t="s">
        <v>302</v>
      </c>
      <c r="E15" s="65" t="s">
        <v>277</v>
      </c>
      <c r="F15" s="65" t="s">
        <v>298</v>
      </c>
      <c r="H15" s="65"/>
      <c r="I15" s="65" t="s">
        <v>287</v>
      </c>
      <c r="J15" s="65" t="s">
        <v>276</v>
      </c>
      <c r="K15" s="65" t="s">
        <v>302</v>
      </c>
      <c r="L15" s="65" t="s">
        <v>277</v>
      </c>
      <c r="M15" s="65" t="s">
        <v>298</v>
      </c>
      <c r="O15" s="65"/>
      <c r="P15" s="65" t="s">
        <v>287</v>
      </c>
      <c r="Q15" s="65" t="s">
        <v>276</v>
      </c>
      <c r="R15" s="65" t="s">
        <v>302</v>
      </c>
      <c r="S15" s="65" t="s">
        <v>277</v>
      </c>
      <c r="T15" s="65" t="s">
        <v>298</v>
      </c>
      <c r="V15" s="65"/>
      <c r="W15" s="65" t="s">
        <v>287</v>
      </c>
      <c r="X15" s="65" t="s">
        <v>276</v>
      </c>
      <c r="Y15" s="65" t="s">
        <v>302</v>
      </c>
      <c r="Z15" s="65" t="s">
        <v>277</v>
      </c>
      <c r="AA15" s="65" t="s">
        <v>298</v>
      </c>
    </row>
    <row r="16" spans="1:27" x14ac:dyDescent="0.3">
      <c r="A16" s="65" t="s">
        <v>311</v>
      </c>
      <c r="B16" s="65">
        <v>530</v>
      </c>
      <c r="C16" s="65">
        <v>750</v>
      </c>
      <c r="D16" s="65">
        <v>0</v>
      </c>
      <c r="E16" s="65">
        <v>3000</v>
      </c>
      <c r="F16" s="65">
        <v>1109.9463000000001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26.145115000000001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1.7476919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430.06322999999998</v>
      </c>
    </row>
    <row r="23" spans="1:62" x14ac:dyDescent="0.3">
      <c r="A23" s="66" t="s">
        <v>312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313</v>
      </c>
      <c r="B24" s="67"/>
      <c r="C24" s="67"/>
      <c r="D24" s="67"/>
      <c r="E24" s="67"/>
      <c r="F24" s="67"/>
      <c r="H24" s="67" t="s">
        <v>314</v>
      </c>
      <c r="I24" s="67"/>
      <c r="J24" s="67"/>
      <c r="K24" s="67"/>
      <c r="L24" s="67"/>
      <c r="M24" s="67"/>
      <c r="O24" s="67" t="s">
        <v>315</v>
      </c>
      <c r="P24" s="67"/>
      <c r="Q24" s="67"/>
      <c r="R24" s="67"/>
      <c r="S24" s="67"/>
      <c r="T24" s="67"/>
      <c r="V24" s="67" t="s">
        <v>316</v>
      </c>
      <c r="W24" s="67"/>
      <c r="X24" s="67"/>
      <c r="Y24" s="67"/>
      <c r="Z24" s="67"/>
      <c r="AA24" s="67"/>
      <c r="AC24" s="67" t="s">
        <v>317</v>
      </c>
      <c r="AD24" s="67"/>
      <c r="AE24" s="67"/>
      <c r="AF24" s="67"/>
      <c r="AG24" s="67"/>
      <c r="AH24" s="67"/>
      <c r="AJ24" s="67" t="s">
        <v>278</v>
      </c>
      <c r="AK24" s="67"/>
      <c r="AL24" s="67"/>
      <c r="AM24" s="67"/>
      <c r="AN24" s="67"/>
      <c r="AO24" s="67"/>
      <c r="AQ24" s="67" t="s">
        <v>318</v>
      </c>
      <c r="AR24" s="67"/>
      <c r="AS24" s="67"/>
      <c r="AT24" s="67"/>
      <c r="AU24" s="67"/>
      <c r="AV24" s="67"/>
      <c r="AX24" s="67" t="s">
        <v>319</v>
      </c>
      <c r="AY24" s="67"/>
      <c r="AZ24" s="67"/>
      <c r="BA24" s="67"/>
      <c r="BB24" s="67"/>
      <c r="BC24" s="67"/>
      <c r="BE24" s="67" t="s">
        <v>320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287</v>
      </c>
      <c r="C25" s="65" t="s">
        <v>276</v>
      </c>
      <c r="D25" s="65" t="s">
        <v>302</v>
      </c>
      <c r="E25" s="65" t="s">
        <v>277</v>
      </c>
      <c r="F25" s="65" t="s">
        <v>298</v>
      </c>
      <c r="H25" s="65"/>
      <c r="I25" s="65" t="s">
        <v>287</v>
      </c>
      <c r="J25" s="65" t="s">
        <v>276</v>
      </c>
      <c r="K25" s="65" t="s">
        <v>302</v>
      </c>
      <c r="L25" s="65" t="s">
        <v>277</v>
      </c>
      <c r="M25" s="65" t="s">
        <v>298</v>
      </c>
      <c r="O25" s="65"/>
      <c r="P25" s="65" t="s">
        <v>287</v>
      </c>
      <c r="Q25" s="65" t="s">
        <v>276</v>
      </c>
      <c r="R25" s="65" t="s">
        <v>302</v>
      </c>
      <c r="S25" s="65" t="s">
        <v>277</v>
      </c>
      <c r="T25" s="65" t="s">
        <v>298</v>
      </c>
      <c r="V25" s="65"/>
      <c r="W25" s="65" t="s">
        <v>287</v>
      </c>
      <c r="X25" s="65" t="s">
        <v>276</v>
      </c>
      <c r="Y25" s="65" t="s">
        <v>302</v>
      </c>
      <c r="Z25" s="65" t="s">
        <v>277</v>
      </c>
      <c r="AA25" s="65" t="s">
        <v>298</v>
      </c>
      <c r="AC25" s="65"/>
      <c r="AD25" s="65" t="s">
        <v>287</v>
      </c>
      <c r="AE25" s="65" t="s">
        <v>276</v>
      </c>
      <c r="AF25" s="65" t="s">
        <v>302</v>
      </c>
      <c r="AG25" s="65" t="s">
        <v>277</v>
      </c>
      <c r="AH25" s="65" t="s">
        <v>298</v>
      </c>
      <c r="AJ25" s="65"/>
      <c r="AK25" s="65" t="s">
        <v>287</v>
      </c>
      <c r="AL25" s="65" t="s">
        <v>276</v>
      </c>
      <c r="AM25" s="65" t="s">
        <v>302</v>
      </c>
      <c r="AN25" s="65" t="s">
        <v>277</v>
      </c>
      <c r="AO25" s="65" t="s">
        <v>298</v>
      </c>
      <c r="AQ25" s="65"/>
      <c r="AR25" s="65" t="s">
        <v>287</v>
      </c>
      <c r="AS25" s="65" t="s">
        <v>276</v>
      </c>
      <c r="AT25" s="65" t="s">
        <v>302</v>
      </c>
      <c r="AU25" s="65" t="s">
        <v>277</v>
      </c>
      <c r="AV25" s="65" t="s">
        <v>298</v>
      </c>
      <c r="AX25" s="65"/>
      <c r="AY25" s="65" t="s">
        <v>287</v>
      </c>
      <c r="AZ25" s="65" t="s">
        <v>276</v>
      </c>
      <c r="BA25" s="65" t="s">
        <v>302</v>
      </c>
      <c r="BB25" s="65" t="s">
        <v>277</v>
      </c>
      <c r="BC25" s="65" t="s">
        <v>298</v>
      </c>
      <c r="BE25" s="65"/>
      <c r="BF25" s="65" t="s">
        <v>287</v>
      </c>
      <c r="BG25" s="65" t="s">
        <v>276</v>
      </c>
      <c r="BH25" s="65" t="s">
        <v>302</v>
      </c>
      <c r="BI25" s="65" t="s">
        <v>277</v>
      </c>
      <c r="BJ25" s="65" t="s">
        <v>298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152.99286000000001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2.7149087999999999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1.706882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19.389866000000001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1.7142626999999999</v>
      </c>
      <c r="AJ26" s="65" t="s">
        <v>321</v>
      </c>
      <c r="AK26" s="65">
        <v>320</v>
      </c>
      <c r="AL26" s="65">
        <v>400</v>
      </c>
      <c r="AM26" s="65">
        <v>0</v>
      </c>
      <c r="AN26" s="65">
        <v>1000</v>
      </c>
      <c r="AO26" s="65">
        <v>1024.5337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9.8674130000000009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1.9266829999999999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0.48841867</v>
      </c>
    </row>
    <row r="33" spans="1:68" x14ac:dyDescent="0.3">
      <c r="A33" s="66" t="s">
        <v>322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279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327</v>
      </c>
      <c r="W34" s="67"/>
      <c r="X34" s="67"/>
      <c r="Y34" s="67"/>
      <c r="Z34" s="67"/>
      <c r="AA34" s="67"/>
      <c r="AC34" s="67" t="s">
        <v>280</v>
      </c>
      <c r="AD34" s="67"/>
      <c r="AE34" s="67"/>
      <c r="AF34" s="67"/>
      <c r="AG34" s="67"/>
      <c r="AH34" s="67"/>
      <c r="AJ34" s="67" t="s">
        <v>323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287</v>
      </c>
      <c r="C35" s="65" t="s">
        <v>276</v>
      </c>
      <c r="D35" s="65" t="s">
        <v>302</v>
      </c>
      <c r="E35" s="65" t="s">
        <v>277</v>
      </c>
      <c r="F35" s="65" t="s">
        <v>298</v>
      </c>
      <c r="H35" s="65"/>
      <c r="I35" s="65" t="s">
        <v>287</v>
      </c>
      <c r="J35" s="65" t="s">
        <v>276</v>
      </c>
      <c r="K35" s="65" t="s">
        <v>302</v>
      </c>
      <c r="L35" s="65" t="s">
        <v>277</v>
      </c>
      <c r="M35" s="65" t="s">
        <v>298</v>
      </c>
      <c r="O35" s="65"/>
      <c r="P35" s="65" t="s">
        <v>287</v>
      </c>
      <c r="Q35" s="65" t="s">
        <v>276</v>
      </c>
      <c r="R35" s="65" t="s">
        <v>302</v>
      </c>
      <c r="S35" s="65" t="s">
        <v>277</v>
      </c>
      <c r="T35" s="65" t="s">
        <v>298</v>
      </c>
      <c r="V35" s="65"/>
      <c r="W35" s="65" t="s">
        <v>287</v>
      </c>
      <c r="X35" s="65" t="s">
        <v>276</v>
      </c>
      <c r="Y35" s="65" t="s">
        <v>302</v>
      </c>
      <c r="Z35" s="65" t="s">
        <v>277</v>
      </c>
      <c r="AA35" s="65" t="s">
        <v>298</v>
      </c>
      <c r="AC35" s="65"/>
      <c r="AD35" s="65" t="s">
        <v>287</v>
      </c>
      <c r="AE35" s="65" t="s">
        <v>276</v>
      </c>
      <c r="AF35" s="65" t="s">
        <v>302</v>
      </c>
      <c r="AG35" s="65" t="s">
        <v>277</v>
      </c>
      <c r="AH35" s="65" t="s">
        <v>298</v>
      </c>
      <c r="AJ35" s="65"/>
      <c r="AK35" s="65" t="s">
        <v>287</v>
      </c>
      <c r="AL35" s="65" t="s">
        <v>276</v>
      </c>
      <c r="AM35" s="65" t="s">
        <v>302</v>
      </c>
      <c r="AN35" s="65" t="s">
        <v>277</v>
      </c>
      <c r="AO35" s="65" t="s">
        <v>298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799.64369999999997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1192.1787999999999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13681.031000000001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4763.3505999999998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183.81979999999999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136.86452</v>
      </c>
    </row>
    <row r="43" spans="1:68" x14ac:dyDescent="0.3">
      <c r="A43" s="66" t="s">
        <v>281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282</v>
      </c>
      <c r="B44" s="67"/>
      <c r="C44" s="67"/>
      <c r="D44" s="67"/>
      <c r="E44" s="67"/>
      <c r="F44" s="67"/>
      <c r="H44" s="67" t="s">
        <v>328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324</v>
      </c>
      <c r="W44" s="67"/>
      <c r="X44" s="67"/>
      <c r="Y44" s="67"/>
      <c r="Z44" s="67"/>
      <c r="AA44" s="67"/>
      <c r="AC44" s="67" t="s">
        <v>325</v>
      </c>
      <c r="AD44" s="67"/>
      <c r="AE44" s="67"/>
      <c r="AF44" s="67"/>
      <c r="AG44" s="67"/>
      <c r="AH44" s="67"/>
      <c r="AJ44" s="67" t="s">
        <v>289</v>
      </c>
      <c r="AK44" s="67"/>
      <c r="AL44" s="67"/>
      <c r="AM44" s="67"/>
      <c r="AN44" s="67"/>
      <c r="AO44" s="67"/>
      <c r="AQ44" s="67" t="s">
        <v>283</v>
      </c>
      <c r="AR44" s="67"/>
      <c r="AS44" s="67"/>
      <c r="AT44" s="67"/>
      <c r="AU44" s="67"/>
      <c r="AV44" s="67"/>
      <c r="AX44" s="67" t="s">
        <v>330</v>
      </c>
      <c r="AY44" s="67"/>
      <c r="AZ44" s="67"/>
      <c r="BA44" s="67"/>
      <c r="BB44" s="67"/>
      <c r="BC44" s="67"/>
      <c r="BE44" s="67" t="s">
        <v>284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287</v>
      </c>
      <c r="C45" s="65" t="s">
        <v>276</v>
      </c>
      <c r="D45" s="65" t="s">
        <v>302</v>
      </c>
      <c r="E45" s="65" t="s">
        <v>277</v>
      </c>
      <c r="F45" s="65" t="s">
        <v>298</v>
      </c>
      <c r="H45" s="65"/>
      <c r="I45" s="65" t="s">
        <v>287</v>
      </c>
      <c r="J45" s="65" t="s">
        <v>276</v>
      </c>
      <c r="K45" s="65" t="s">
        <v>302</v>
      </c>
      <c r="L45" s="65" t="s">
        <v>277</v>
      </c>
      <c r="M45" s="65" t="s">
        <v>298</v>
      </c>
      <c r="O45" s="65"/>
      <c r="P45" s="65" t="s">
        <v>287</v>
      </c>
      <c r="Q45" s="65" t="s">
        <v>276</v>
      </c>
      <c r="R45" s="65" t="s">
        <v>302</v>
      </c>
      <c r="S45" s="65" t="s">
        <v>277</v>
      </c>
      <c r="T45" s="65" t="s">
        <v>298</v>
      </c>
      <c r="V45" s="65"/>
      <c r="W45" s="65" t="s">
        <v>287</v>
      </c>
      <c r="X45" s="65" t="s">
        <v>276</v>
      </c>
      <c r="Y45" s="65" t="s">
        <v>302</v>
      </c>
      <c r="Z45" s="65" t="s">
        <v>277</v>
      </c>
      <c r="AA45" s="65" t="s">
        <v>298</v>
      </c>
      <c r="AC45" s="65"/>
      <c r="AD45" s="65" t="s">
        <v>287</v>
      </c>
      <c r="AE45" s="65" t="s">
        <v>276</v>
      </c>
      <c r="AF45" s="65" t="s">
        <v>302</v>
      </c>
      <c r="AG45" s="65" t="s">
        <v>277</v>
      </c>
      <c r="AH45" s="65" t="s">
        <v>298</v>
      </c>
      <c r="AJ45" s="65"/>
      <c r="AK45" s="65" t="s">
        <v>287</v>
      </c>
      <c r="AL45" s="65" t="s">
        <v>276</v>
      </c>
      <c r="AM45" s="65" t="s">
        <v>302</v>
      </c>
      <c r="AN45" s="65" t="s">
        <v>277</v>
      </c>
      <c r="AO45" s="65" t="s">
        <v>298</v>
      </c>
      <c r="AQ45" s="65"/>
      <c r="AR45" s="65" t="s">
        <v>287</v>
      </c>
      <c r="AS45" s="65" t="s">
        <v>276</v>
      </c>
      <c r="AT45" s="65" t="s">
        <v>302</v>
      </c>
      <c r="AU45" s="65" t="s">
        <v>277</v>
      </c>
      <c r="AV45" s="65" t="s">
        <v>298</v>
      </c>
      <c r="AX45" s="65"/>
      <c r="AY45" s="65" t="s">
        <v>287</v>
      </c>
      <c r="AZ45" s="65" t="s">
        <v>276</v>
      </c>
      <c r="BA45" s="65" t="s">
        <v>302</v>
      </c>
      <c r="BB45" s="65" t="s">
        <v>277</v>
      </c>
      <c r="BC45" s="65" t="s">
        <v>298</v>
      </c>
      <c r="BE45" s="65"/>
      <c r="BF45" s="65" t="s">
        <v>287</v>
      </c>
      <c r="BG45" s="65" t="s">
        <v>276</v>
      </c>
      <c r="BH45" s="65" t="s">
        <v>302</v>
      </c>
      <c r="BI45" s="65" t="s">
        <v>277</v>
      </c>
      <c r="BJ45" s="65" t="s">
        <v>298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24.268839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11.011771</v>
      </c>
      <c r="O46" s="65" t="s">
        <v>288</v>
      </c>
      <c r="P46" s="65">
        <v>600</v>
      </c>
      <c r="Q46" s="65">
        <v>800</v>
      </c>
      <c r="R46" s="65">
        <v>0</v>
      </c>
      <c r="S46" s="65">
        <v>10000</v>
      </c>
      <c r="T46" s="65">
        <v>666.27660000000003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8.8955470000000002E-3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3.4950804999999998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320.02274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57.181426999999999</v>
      </c>
      <c r="AX46" s="65" t="s">
        <v>290</v>
      </c>
      <c r="AY46" s="65"/>
      <c r="AZ46" s="65"/>
      <c r="BA46" s="65"/>
      <c r="BB46" s="65"/>
      <c r="BC46" s="65"/>
      <c r="BE46" s="65" t="s">
        <v>285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8" sqref="H2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337</v>
      </c>
      <c r="B2" s="61" t="s">
        <v>338</v>
      </c>
      <c r="C2" s="61" t="s">
        <v>286</v>
      </c>
      <c r="D2" s="61">
        <v>62</v>
      </c>
      <c r="E2" s="61">
        <v>1353.7603999999999</v>
      </c>
      <c r="F2" s="61">
        <v>188.83590000000001</v>
      </c>
      <c r="G2" s="61">
        <v>42.086384000000002</v>
      </c>
      <c r="H2" s="61">
        <v>26.464022</v>
      </c>
      <c r="I2" s="61">
        <v>15.62236</v>
      </c>
      <c r="J2" s="61">
        <v>64.785430000000005</v>
      </c>
      <c r="K2" s="61">
        <v>38.470379999999999</v>
      </c>
      <c r="L2" s="61">
        <v>26.315054</v>
      </c>
      <c r="M2" s="61">
        <v>45.825726000000003</v>
      </c>
      <c r="N2" s="61">
        <v>3.3430328</v>
      </c>
      <c r="O2" s="61">
        <v>28.282727999999999</v>
      </c>
      <c r="P2" s="61">
        <v>1212.2556</v>
      </c>
      <c r="Q2" s="61">
        <v>52.811301999999998</v>
      </c>
      <c r="R2" s="61">
        <v>1109.9463000000001</v>
      </c>
      <c r="S2" s="61">
        <v>64.179320000000004</v>
      </c>
      <c r="T2" s="61">
        <v>12549.204</v>
      </c>
      <c r="U2" s="61">
        <v>1.7476919</v>
      </c>
      <c r="V2" s="61">
        <v>26.145115000000001</v>
      </c>
      <c r="W2" s="61">
        <v>430.06322999999998</v>
      </c>
      <c r="X2" s="61">
        <v>152.99286000000001</v>
      </c>
      <c r="Y2" s="61">
        <v>2.7149087999999999</v>
      </c>
      <c r="Z2" s="61">
        <v>1.706882</v>
      </c>
      <c r="AA2" s="61">
        <v>19.389866000000001</v>
      </c>
      <c r="AB2" s="61">
        <v>1.7142626999999999</v>
      </c>
      <c r="AC2" s="61">
        <v>1024.5337</v>
      </c>
      <c r="AD2" s="61">
        <v>9.8674130000000009</v>
      </c>
      <c r="AE2" s="61">
        <v>1.9266829999999999</v>
      </c>
      <c r="AF2" s="61">
        <v>0.48841867</v>
      </c>
      <c r="AG2" s="61">
        <v>799.64369999999997</v>
      </c>
      <c r="AH2" s="61">
        <v>527.22393999999997</v>
      </c>
      <c r="AI2" s="61">
        <v>272.41973999999999</v>
      </c>
      <c r="AJ2" s="61">
        <v>1192.1787999999999</v>
      </c>
      <c r="AK2" s="61">
        <v>13681.031000000001</v>
      </c>
      <c r="AL2" s="61">
        <v>183.81979999999999</v>
      </c>
      <c r="AM2" s="61">
        <v>4763.3505999999998</v>
      </c>
      <c r="AN2" s="61">
        <v>136.86452</v>
      </c>
      <c r="AO2" s="61">
        <v>24.268839</v>
      </c>
      <c r="AP2" s="61">
        <v>20.462536</v>
      </c>
      <c r="AQ2" s="61">
        <v>3.8063034999999998</v>
      </c>
      <c r="AR2" s="61">
        <v>11.011771</v>
      </c>
      <c r="AS2" s="61">
        <v>666.27660000000003</v>
      </c>
      <c r="AT2" s="61">
        <v>8.8955470000000002E-3</v>
      </c>
      <c r="AU2" s="61">
        <v>3.4950804999999998</v>
      </c>
      <c r="AV2" s="61">
        <v>320.02274</v>
      </c>
      <c r="AW2" s="61">
        <v>57.181426999999999</v>
      </c>
      <c r="AX2" s="61">
        <v>0.10582019400000001</v>
      </c>
      <c r="AY2" s="61">
        <v>1.6293356000000001</v>
      </c>
      <c r="AZ2" s="61">
        <v>239.19974999999999</v>
      </c>
      <c r="BA2" s="61">
        <v>41.733513000000002</v>
      </c>
      <c r="BB2" s="61">
        <v>10.189232000000001</v>
      </c>
      <c r="BC2" s="61">
        <v>12.593081</v>
      </c>
      <c r="BD2" s="61">
        <v>18.945775999999999</v>
      </c>
      <c r="BE2" s="61">
        <v>1.658981</v>
      </c>
      <c r="BF2" s="61">
        <v>9.9350260000000006</v>
      </c>
      <c r="BG2" s="61">
        <v>1.1518281E-3</v>
      </c>
      <c r="BH2" s="61">
        <v>1.4795959000000001E-3</v>
      </c>
      <c r="BI2" s="61">
        <v>1.5233515E-3</v>
      </c>
      <c r="BJ2" s="61">
        <v>4.6180986E-2</v>
      </c>
      <c r="BK2" s="61">
        <v>8.8602166000000004E-5</v>
      </c>
      <c r="BL2" s="61">
        <v>0.75536239999999999</v>
      </c>
      <c r="BM2" s="61">
        <v>9.1108329999999995</v>
      </c>
      <c r="BN2" s="61">
        <v>3.2147746000000001</v>
      </c>
      <c r="BO2" s="61">
        <v>139.44686999999999</v>
      </c>
      <c r="BP2" s="61">
        <v>28.318660000000001</v>
      </c>
      <c r="BQ2" s="61">
        <v>46.995249999999999</v>
      </c>
      <c r="BR2" s="61">
        <v>154.06468000000001</v>
      </c>
      <c r="BS2" s="61">
        <v>25.844100000000001</v>
      </c>
      <c r="BT2" s="61">
        <v>39.96651</v>
      </c>
      <c r="BU2" s="61">
        <v>0.25881952000000003</v>
      </c>
      <c r="BV2" s="61">
        <v>9.7678560000000001E-3</v>
      </c>
      <c r="BW2" s="61">
        <v>2.5024829999999998</v>
      </c>
      <c r="BX2" s="61">
        <v>2.4015011999999998</v>
      </c>
      <c r="BY2" s="61">
        <v>7.4912733999999995E-2</v>
      </c>
      <c r="BZ2" s="61">
        <v>8.2966829999999998E-4</v>
      </c>
      <c r="CA2" s="61">
        <v>0.57573430000000003</v>
      </c>
      <c r="CB2" s="61">
        <v>9.5911119999999997E-4</v>
      </c>
      <c r="CC2" s="61">
        <v>0.10612533</v>
      </c>
      <c r="CD2" s="61">
        <v>0.59669119999999998</v>
      </c>
      <c r="CE2" s="61">
        <v>9.6964469999999997E-2</v>
      </c>
      <c r="CF2" s="61">
        <v>0.19200482999999999</v>
      </c>
      <c r="CG2" s="61">
        <v>0</v>
      </c>
      <c r="CH2" s="61">
        <v>3.0886199999999999E-2</v>
      </c>
      <c r="CI2" s="61">
        <v>1.5350295999999999E-2</v>
      </c>
      <c r="CJ2" s="61">
        <v>1.4074694999999999</v>
      </c>
      <c r="CK2" s="61">
        <v>2.330656E-2</v>
      </c>
      <c r="CL2" s="61">
        <v>2.1318163999999999</v>
      </c>
      <c r="CM2" s="61">
        <v>8.3314599999999999</v>
      </c>
      <c r="CN2" s="61">
        <v>2407.6237999999998</v>
      </c>
      <c r="CO2" s="61">
        <v>4358.55</v>
      </c>
      <c r="CP2" s="61">
        <v>3500.3887</v>
      </c>
      <c r="CQ2" s="61">
        <v>938.82889999999998</v>
      </c>
      <c r="CR2" s="61">
        <v>582.10546999999997</v>
      </c>
      <c r="CS2" s="61">
        <v>143.46902</v>
      </c>
      <c r="CT2" s="61">
        <v>2598.6133</v>
      </c>
      <c r="CU2" s="61">
        <v>1862.1959999999999</v>
      </c>
      <c r="CV2" s="61">
        <v>372.11047000000002</v>
      </c>
      <c r="CW2" s="61">
        <v>2259.9879999999998</v>
      </c>
      <c r="CX2" s="61">
        <v>726.56035999999995</v>
      </c>
      <c r="CY2" s="61">
        <v>2694.3955000000001</v>
      </c>
      <c r="CZ2" s="61">
        <v>1966.2103999999999</v>
      </c>
      <c r="DA2" s="61">
        <v>4451.0293000000001</v>
      </c>
      <c r="DB2" s="61">
        <v>3509.5176000000001</v>
      </c>
      <c r="DC2" s="61">
        <v>7314.5727999999999</v>
      </c>
      <c r="DD2" s="61">
        <v>11184.557000000001</v>
      </c>
      <c r="DE2" s="61">
        <v>2685.8496</v>
      </c>
      <c r="DF2" s="61">
        <v>3274.98</v>
      </c>
      <c r="DG2" s="61">
        <v>2658.78</v>
      </c>
      <c r="DH2" s="61">
        <v>128.88965999999999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41.733513000000002</v>
      </c>
      <c r="B6">
        <f>BB2</f>
        <v>10.189232000000001</v>
      </c>
      <c r="C6">
        <f>BC2</f>
        <v>12.593081</v>
      </c>
      <c r="D6">
        <f>BD2</f>
        <v>18.945775999999999</v>
      </c>
    </row>
    <row r="7" spans="1:113" x14ac:dyDescent="0.3">
      <c r="B7">
        <f>ROUND(B6/MAX($B$6,$C$6,$D$6),1)</f>
        <v>0.5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21" sqref="L21:L2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21660</v>
      </c>
      <c r="C2" s="56">
        <f ca="1">YEAR(TODAY())-YEAR(B2)+IF(TODAY()&gt;=DATE(YEAR(TODAY()),MONTH(B2),DAY(B2)),0,-1)</f>
        <v>62</v>
      </c>
      <c r="E2" s="52">
        <v>175.9</v>
      </c>
      <c r="F2" s="53" t="s">
        <v>39</v>
      </c>
      <c r="G2" s="52">
        <v>81.5</v>
      </c>
      <c r="H2" s="51" t="s">
        <v>41</v>
      </c>
      <c r="I2" s="72">
        <f>ROUND(G3/E3^2,1)</f>
        <v>26.3</v>
      </c>
    </row>
    <row r="3" spans="1:9" x14ac:dyDescent="0.3">
      <c r="E3" s="51">
        <f>E2/100</f>
        <v>1.7590000000000001</v>
      </c>
      <c r="F3" s="51" t="s">
        <v>40</v>
      </c>
      <c r="G3" s="51">
        <f>G2</f>
        <v>81.5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44515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이충만, ID : H1800089)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03일 08:57:16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16" sqref="V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44515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175.9</v>
      </c>
      <c r="L12" s="124"/>
      <c r="M12" s="117">
        <f>'개인정보 및 신체계측 입력'!G2</f>
        <v>81.5</v>
      </c>
      <c r="N12" s="118"/>
      <c r="O12" s="113" t="s">
        <v>271</v>
      </c>
      <c r="P12" s="107"/>
      <c r="Q12" s="90">
        <f>'개인정보 및 신체계측 입력'!I2</f>
        <v>26.3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이충만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63.859000000000002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14.231999999999999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21.908999999999999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17.7</v>
      </c>
      <c r="L72" s="36" t="s">
        <v>53</v>
      </c>
      <c r="M72" s="36">
        <f>ROUND('DRIs DATA'!K8,1)</f>
        <v>27.5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147.99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217.88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152.99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114.28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99.96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912.07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242.69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2021-12-03T00:36:14Z</dcterms:modified>
</cp:coreProperties>
</file>