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<sst xmlns="http://schemas.openxmlformats.org/spreadsheetml/2006/main" count="692" uniqueCount="339">
  <si>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</si>
  <si>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</si>
  <si>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</si>
  <si>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</si>
  <si>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</si>
  <si>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</si>
  <si>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</si>
  <si>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</si>
  <si>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</si>
  <si>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</si>
  <si>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</si>
  <si>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</si>
  <si>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</si>
  <si>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</si>
  <si>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</si>
  <si>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</si>
  <si>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</si>
  <si>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</si>
  <si>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</si>
  <si>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</si>
  <si>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</si>
  <si>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</si>
  <si>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</si>
  <si>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</si>
  <si>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</si>
  <si>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</si>
  <si>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</si>
  <si>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</si>
  <si>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</si>
  <si>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</si>
  <si>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</si>
  <si>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</si>
  <si>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</si>
  <si>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</si>
  <si>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</si>
  <si>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</si>
  <si>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</si>
  <si>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</si>
  <si>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</si>
  <si>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</si>
  <si>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</si>
  <si>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</si>
  <si>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</si>
  <si>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</si>
  <si>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</si>
  <si>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</si>
  <si>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</si>
  <si>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</si>
  <si>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</si>
  <si>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</si>
  <si>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</si>
  <si>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</si>
  <si>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</si>
  <si>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</si>
  <si>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</si>
  <si>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</si>
  <si>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</si>
  <si>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</si>
  <si>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</si>
  <si>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</si>
  <si>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</si>
  <si>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</si>
  <si>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</si>
  <si>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</si>
  <si>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</si>
  <si>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</si>
  <si>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</si>
  <si>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</si>
  <si>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</si>
  <si>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</si>
  <si>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</si>
  <si>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</si>
  <si>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</si>
  <si>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</si>
  <si>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</si>
  <si>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</si>
  <si>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</si>
  <si>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</si>
  <si>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</si>
  <si>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</si>
  <si>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</si>
  <si>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</si>
  <si>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</si>
  <si>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</si>
  <si>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</si>
  <si>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</si>
  <si>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</si>
  <si>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</si>
  <si>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</si>
  <si>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</si>
  <si>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</si>
  <si>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</si>
  <si>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</si>
  <si>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</si>
  <si>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</si>
  <si>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</si>
  <si>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</si>
  <si>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</si>
  <si>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</si>
  <si>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</si>
  <si>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</si>
  <si>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</si>
  <si>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</si>
  <si>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</si>
  <si>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</si>
  <si>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</si>
  <si>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</si>
  <si>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</si>
  <si>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</si>
  <si>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</si>
  <si>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</si>
  <si>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</si>
  <si>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</si>
  <si>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</si>
  <si>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</si>
  <si>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</si>
  <si>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</si>
  <si>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</si>
  <si>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</si>
  <si>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</si>
  <si>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</si>
  <si>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</si>
  <si>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</si>
  <si>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</si>
  <si>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</si>
  <si>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</si>
  <si>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</si>
  <si>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</si>
  <si>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</si>
  <si>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</si>
  <si>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</si>
  <si>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</si>
  <si>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</si>
  <si>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</si>
  <si>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</si>
  <si>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</si>
  <si>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</si>
  <si>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</si>
  <si>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</si>
  <si>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</si>
  <si>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</si>
  <si>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</si>
  <si>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</si>
  <si>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</si>
  <si>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</si>
  <si>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</si>
  <si>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</si>
  <si>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</si>
  <si>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</si>
  <si>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</si>
  <si>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</si>
  <si>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</si>
  <si>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</si>
  <si>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</si>
  <si>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</si>
  <si>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</si>
  <si>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</si>
  <si>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</si>
  <si>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</si>
  <si>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</si>
  <si>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</si>
  <si>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</si>
  <si>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</si>
  <si>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</si>
  <si>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</si>
  <si>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</si>
  <si>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</si>
  <si>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</si>
  <si>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</si>
  <si>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</si>
  <si>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</si>
  <si>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</si>
  <si>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</si>
  <si>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</si>
  <si>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</si>
  <si>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</si>
  <si>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</si>
  <si>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</si>
  <si>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</si>
  <si>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</si>
  <si>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</si>
  <si>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</si>
  <si>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</si>
  <si>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</si>
  <si>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</si>
  <si>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</si>
  <si>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</si>
  <si>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</si>
  <si>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</si>
  <si>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</si>
  <si>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</si>
  <si>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</si>
  <si>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</si>
  <si>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</si>
  <si>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</si>
  <si>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</si>
  <si>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</si>
  <si>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</si>
  <si>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</si>
  <si>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</si>
  <si>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</si>
  <si>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</si>
  <si>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</si>
  <si>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</si>
  <si>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</si>
  <si>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</si>
  <si>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</si>
  <si>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</si>
  <si>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</si>
  <si>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</si>
  <si>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</si>
  <si>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</si>
  <si>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</si>
  <si>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</si>
  <si>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</si>
  <si>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</si>
  <si>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</si>
  <si>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</si>
  <si>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</si>
  <si>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</si>
  <si>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</si>
  <si>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</si>
  <si>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</si>
  <si>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</si>
  <si>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</si>
  <si>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</si>
  <si>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</si>
  <si>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</si>
  <si>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</si>
  <si>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</si>
  <si>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</si>
  <si>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</si>
  <si>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</si>
  <si>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</si>
  <si>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</si>
  <si>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</si>
  <si>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</si>
  <si>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</si>
  <si>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</si>
  <si>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</si>
  <si>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</si>
  <si>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</si>
  <si>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</si>
  <si>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</si>
  <si>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</si>
  <si>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</si>
  <si>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</si>
  <si>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</si>
  <si>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</si>
  <si>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</si>
  <si>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</si>
  <si>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</si>
  <si>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</si>
  <si>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</si>
  <si>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</si>
  <si>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</si>
  <si>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</si>
  <si>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</si>
  <si>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</si>
  <si>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</si>
  <si>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</si>
  <si>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</si>
  <si>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</si>
  <si>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</si>
  <si>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</si>
  <si>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</si>
  <si>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</si>
  <si>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</si>
  <si>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</si>
  <si>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</si>
  <si>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</si>
  <si>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</si>
  <si>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</si>
  <si>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</si>
  <si>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</si>
  <si>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</si>
  <si>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권장섭취량</t>
    <phoneticPr fontId="1" type="noConversion"/>
  </si>
  <si>
    <t>상한섭취량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</si>
  <si>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</si>
  <si>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</si>
  <si>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</si>
  <si>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</si>
  <si>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</si>
  <si>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</si>
  <si>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</t>
    <phoneticPr fontId="1" type="noConversion"/>
  </si>
  <si>
    <t>크롬(ug/일)</t>
    <phoneticPr fontId="1" type="noConversion"/>
  </si>
  <si>
    <t>M</t>
  </si>
  <si>
    <t>평균필요량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</si>
  <si>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</si>
  <si>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</si>
  <si>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</si>
  <si>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</si>
  <si>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</si>
  <si>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</si>
  <si>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</si>
  <si>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</si>
  <si>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</si>
  <si>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</si>
  <si>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</si>
  <si>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</si>
  <si>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</si>
  <si>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</si>
  <si>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</si>
  <si>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</si>
  <si>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</si>
  <si>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</si>
  <si>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</si>
  <si>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</si>
  <si>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</si>
  <si>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</si>
  <si>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</si>
  <si>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</si>
  <si>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</si>
  <si>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</si>
  <si>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</si>
  <si>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</si>
  <si>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</si>
  <si>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</si>
  <si>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</si>
  <si>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</si>
  <si>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</si>
  <si>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</si>
  <si>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</si>
  <si>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</si>
  <si>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</si>
  <si>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망간</t>
    <phoneticPr fontId="1" type="noConversion"/>
  </si>
  <si>
    <t>비타민K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</si>
  <si>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</si>
  <si>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</si>
  <si>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</si>
  <si>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</si>
  <si>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</si>
  <si>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</si>
  <si>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</si>
  <si>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</si>
  <si>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(설문지 : FFQ 95문항 설문지, 사용자 : 구자만, ID : H1800092)</t>
  </si>
  <si>
    <t>2021년 12월 03일 08:59:08</t>
  </si>
  <si>
    <t>H1800092</t>
  </si>
  <si>
    <t>구자만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</si>
</sst>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38.199620000000003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413952"/>
        <c:axId val="261068960"/>
      </c:barChart>
      <c:catAx>
        <c:axId val="10741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68960"/>
        <c:crosses val="autoZero"/>
        <c:auto val="1"/>
        <c:lblAlgn val="ctr"/>
        <c:lblOffset val="100"/>
        <c:noMultiLvlLbl val="0"/>
      </c:catAx>
      <c:valAx>
        <c:axId val="26106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4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1.6864821999999999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1560"/>
        <c:axId val="530390776"/>
      </c:barChart>
      <c:catAx>
        <c:axId val="53039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776"/>
        <c:crosses val="autoZero"/>
        <c:auto val="1"/>
        <c:lblAlgn val="ctr"/>
        <c:lblOffset val="100"/>
        <c:noMultiLvlLbl val="0"/>
      </c:catAx>
      <c:valAx>
        <c:axId val="53039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0.68976705999999999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048"/>
        <c:axId val="530394696"/>
      </c:barChart>
      <c:catAx>
        <c:axId val="5303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4696"/>
        <c:crosses val="autoZero"/>
        <c:auto val="1"/>
        <c:lblAlgn val="ctr"/>
        <c:lblOffset val="100"/>
        <c:noMultiLvlLbl val="0"/>
      </c:catAx>
      <c:valAx>
        <c:axId val="53039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631.72095000000002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2736"/>
        <c:axId val="530396264"/>
      </c:barChart>
      <c:catAx>
        <c:axId val="5303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6264"/>
        <c:crosses val="autoZero"/>
        <c:auto val="1"/>
        <c:lblAlgn val="ctr"/>
        <c:lblOffset val="100"/>
        <c:noMultiLvlLbl val="0"/>
      </c:catAx>
      <c:valAx>
        <c:axId val="53039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3044.2148000000002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5872"/>
        <c:axId val="530391168"/>
      </c:barChart>
      <c:catAx>
        <c:axId val="5303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1168"/>
        <c:crosses val="autoZero"/>
        <c:auto val="1"/>
        <c:lblAlgn val="ctr"/>
        <c:lblOffset val="100"/>
        <c:noMultiLvlLbl val="0"/>
      </c:catAx>
      <c:valAx>
        <c:axId val="530391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95.597650000000002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6656"/>
        <c:axId val="530393912"/>
      </c:barChart>
      <c:catAx>
        <c:axId val="5303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3912"/>
        <c:crosses val="autoZero"/>
        <c:auto val="1"/>
        <c:lblAlgn val="ctr"/>
        <c:lblOffset val="100"/>
        <c:noMultiLvlLbl val="0"/>
      </c:catAx>
      <c:valAx>
        <c:axId val="53039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95.844049999999996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4304"/>
        <c:axId val="530395088"/>
      </c:barChart>
      <c:catAx>
        <c:axId val="53039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5088"/>
        <c:crosses val="autoZero"/>
        <c:auto val="1"/>
        <c:lblAlgn val="ctr"/>
        <c:lblOffset val="100"/>
        <c:noMultiLvlLbl val="0"/>
      </c:catAx>
      <c:valAx>
        <c:axId val="5303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6.091723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440"/>
        <c:axId val="530390384"/>
      </c:barChart>
      <c:catAx>
        <c:axId val="5303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384"/>
        <c:crosses val="autoZero"/>
        <c:auto val="1"/>
        <c:lblAlgn val="ctr"/>
        <c:lblOffset val="100"/>
        <c:noMultiLvlLbl val="0"/>
      </c:catAx>
      <c:valAx>
        <c:axId val="53039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586.31726000000003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1208"/>
        <c:axId val="530077680"/>
      </c:barChart>
      <c:catAx>
        <c:axId val="5300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7680"/>
        <c:crosses val="autoZero"/>
        <c:auto val="1"/>
        <c:lblAlgn val="ctr"/>
        <c:lblOffset val="100"/>
        <c:noMultiLvlLbl val="0"/>
      </c:catAx>
      <c:valAx>
        <c:axId val="530077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3.9073214000000002E-2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8072"/>
        <c:axId val="530076504"/>
      </c:barChart>
      <c:catAx>
        <c:axId val="5300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6504"/>
        <c:crosses val="autoZero"/>
        <c:auto val="1"/>
        <c:lblAlgn val="ctr"/>
        <c:lblOffset val="100"/>
        <c:noMultiLvlLbl val="0"/>
      </c:catAx>
      <c:valAx>
        <c:axId val="53007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2.0917487000000001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424"/>
        <c:axId val="530080816"/>
      </c:barChart>
      <c:catAx>
        <c:axId val="53008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0816"/>
        <c:crosses val="autoZero"/>
        <c:auto val="1"/>
        <c:lblAlgn val="ctr"/>
        <c:lblOffset val="100"/>
        <c:noMultiLvlLbl val="0"/>
      </c:catAx>
      <c:valAx>
        <c:axId val="53008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25.456147999999999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69352"/>
        <c:axId val="261072096"/>
      </c:barChart>
      <c:catAx>
        <c:axId val="26106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2096"/>
        <c:crosses val="autoZero"/>
        <c:auto val="1"/>
        <c:lblAlgn val="ctr"/>
        <c:lblOffset val="100"/>
        <c:noMultiLvlLbl val="0"/>
      </c:catAx>
      <c:valAx>
        <c:axId val="261072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150.86734000000001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9640"/>
        <c:axId val="530078464"/>
      </c:barChart>
      <c:catAx>
        <c:axId val="5300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8464"/>
        <c:crosses val="autoZero"/>
        <c:auto val="1"/>
        <c:lblAlgn val="ctr"/>
        <c:lblOffset val="100"/>
        <c:noMultiLvlLbl val="0"/>
      </c:catAx>
      <c:valAx>
        <c:axId val="5300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34.329227000000003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032"/>
        <c:axId val="530081992"/>
      </c:barChart>
      <c:catAx>
        <c:axId val="5300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1992"/>
        <c:crosses val="autoZero"/>
        <c:auto val="1"/>
        <c:lblAlgn val="ctr"/>
        <c:lblOffset val="100"/>
        <c:noMultiLvlLbl val="0"/>
      </c:catAx>
      <c:valAx>
        <c:axId val="53008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20.873000000000001</c:v>
                </c:pt>
                <c:pt idx="1">
                  <c:v>18.102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078856"/>
        <c:axId val="530079248"/>
      </c:barChart>
      <c:catAx>
        <c:axId val="5300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9248"/>
        <c:crosses val="autoZero"/>
        <c:auto val="1"/>
        <c:lblAlgn val="ctr"/>
        <c:lblOffset val="100"/>
        <c:noMultiLvlLbl val="0"/>
      </c:catAx>
      <c:valAx>
        <c:axId val="53007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4.9233589999999996</c:v>
                </c:pt>
                <c:pt idx="1">
                  <c:v>6.9829072999999999</c:v>
                </c:pt>
                <c:pt idx="2">
                  <c:v>6.8310285000000004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520.91625999999997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5680"/>
        <c:axId val="531701368"/>
      </c:barChart>
      <c:catAx>
        <c:axId val="5317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368"/>
        <c:crosses val="autoZero"/>
        <c:auto val="1"/>
        <c:lblAlgn val="ctr"/>
        <c:lblOffset val="100"/>
        <c:noMultiLvlLbl val="0"/>
      </c:catAx>
      <c:valAx>
        <c:axId val="53170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15.424458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072"/>
        <c:axId val="531701760"/>
      </c:barChart>
      <c:catAx>
        <c:axId val="53170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760"/>
        <c:crosses val="autoZero"/>
        <c:auto val="1"/>
        <c:lblAlgn val="ctr"/>
        <c:lblOffset val="100"/>
        <c:noMultiLvlLbl val="0"/>
      </c:catAx>
      <c:valAx>
        <c:axId val="53170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71.316000000000003</c:v>
                </c:pt>
                <c:pt idx="1">
                  <c:v>10.461</c:v>
                </c:pt>
                <c:pt idx="2">
                  <c:v>18.222999999999999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704504"/>
        <c:axId val="531703720"/>
      </c:barChart>
      <c:catAx>
        <c:axId val="5317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720"/>
        <c:crosses val="autoZero"/>
        <c:auto val="1"/>
        <c:lblAlgn val="ctr"/>
        <c:lblOffset val="100"/>
        <c:noMultiLvlLbl val="0"/>
      </c:catAx>
      <c:valAx>
        <c:axId val="53170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946.33856000000003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464"/>
        <c:axId val="531705288"/>
      </c:barChart>
      <c:catAx>
        <c:axId val="53170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5288"/>
        <c:crosses val="autoZero"/>
        <c:auto val="1"/>
        <c:lblAlgn val="ctr"/>
        <c:lblOffset val="100"/>
        <c:noMultiLvlLbl val="0"/>
      </c:catAx>
      <c:valAx>
        <c:axId val="53170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159.36250000000001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856"/>
        <c:axId val="531707248"/>
      </c:barChart>
      <c:catAx>
        <c:axId val="53170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7248"/>
        <c:crosses val="autoZero"/>
        <c:auto val="1"/>
        <c:lblAlgn val="ctr"/>
        <c:lblOffset val="100"/>
        <c:noMultiLvlLbl val="0"/>
      </c:catAx>
      <c:valAx>
        <c:axId val="531707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374.83730000000003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8424"/>
        <c:axId val="531708816"/>
      </c:barChart>
      <c:catAx>
        <c:axId val="53170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8816"/>
        <c:crosses val="autoZero"/>
        <c:auto val="1"/>
        <c:lblAlgn val="ctr"/>
        <c:lblOffset val="100"/>
        <c:noMultiLvlLbl val="0"/>
      </c:catAx>
      <c:valAx>
        <c:axId val="53170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1.5091374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9072"/>
        <c:axId val="530945936"/>
      </c:barChart>
      <c:catAx>
        <c:axId val="53094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936"/>
        <c:crosses val="autoZero"/>
        <c:auto val="1"/>
        <c:lblAlgn val="ctr"/>
        <c:lblOffset val="100"/>
        <c:noMultiLvlLbl val="0"/>
      </c:catAx>
      <c:valAx>
        <c:axId val="53094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6617.8720000000003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2936"/>
        <c:axId val="531703328"/>
      </c:barChart>
      <c:catAx>
        <c:axId val="53170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328"/>
        <c:crosses val="autoZero"/>
        <c:auto val="1"/>
        <c:lblAlgn val="ctr"/>
        <c:lblOffset val="100"/>
        <c:noMultiLvlLbl val="0"/>
      </c:catAx>
      <c:valAx>
        <c:axId val="53170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11.957723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3992"/>
        <c:axId val="532204384"/>
      </c:barChart>
      <c:catAx>
        <c:axId val="53220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4384"/>
        <c:crosses val="autoZero"/>
        <c:auto val="1"/>
        <c:lblAlgn val="ctr"/>
        <c:lblOffset val="100"/>
        <c:noMultiLvlLbl val="0"/>
      </c:catAx>
      <c:valAx>
        <c:axId val="53220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1.2765675999999999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5952"/>
        <c:axId val="532201640"/>
      </c:barChart>
      <c:catAx>
        <c:axId val="5322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1640"/>
        <c:crosses val="autoZero"/>
        <c:auto val="1"/>
        <c:lblAlgn val="ctr"/>
        <c:lblOffset val="100"/>
        <c:noMultiLvlLbl val="0"/>
      </c:catAx>
      <c:valAx>
        <c:axId val="53220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255.94605999999999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1424"/>
        <c:axId val="530946720"/>
      </c:barChart>
      <c:catAx>
        <c:axId val="5309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6720"/>
        <c:crosses val="autoZero"/>
        <c:auto val="1"/>
        <c:lblAlgn val="ctr"/>
        <c:lblOffset val="100"/>
        <c:noMultiLvlLbl val="0"/>
      </c:catAx>
      <c:valAx>
        <c:axId val="530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0.98745649999999996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248"/>
        <c:axId val="530951032"/>
      </c:barChart>
      <c:catAx>
        <c:axId val="5309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032"/>
        <c:crosses val="autoZero"/>
        <c:auto val="1"/>
        <c:lblAlgn val="ctr"/>
        <c:lblOffset val="100"/>
        <c:noMultiLvlLbl val="0"/>
      </c:catAx>
      <c:valAx>
        <c:axId val="53095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11.429682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112"/>
        <c:axId val="530947504"/>
      </c:barChart>
      <c:catAx>
        <c:axId val="53094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7504"/>
        <c:crosses val="autoZero"/>
        <c:auto val="1"/>
        <c:lblAlgn val="ctr"/>
        <c:lblOffset val="100"/>
        <c:noMultiLvlLbl val="0"/>
      </c:catAx>
      <c:valAx>
        <c:axId val="53094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1.2765675999999999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640"/>
        <c:axId val="530951816"/>
      </c:barChart>
      <c:catAx>
        <c:axId val="53095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816"/>
        <c:crosses val="autoZero"/>
        <c:auto val="1"/>
        <c:lblAlgn val="ctr"/>
        <c:lblOffset val="100"/>
        <c:noMultiLvlLbl val="0"/>
      </c:catAx>
      <c:valAx>
        <c:axId val="53095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543.84690000000001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8288"/>
        <c:axId val="530945152"/>
      </c:barChart>
      <c:catAx>
        <c:axId val="53094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152"/>
        <c:crosses val="autoZero"/>
        <c:auto val="1"/>
        <c:lblAlgn val="ctr"/>
        <c:lblOffset val="100"/>
        <c:noMultiLvlLbl val="0"/>
      </c:catAx>
      <c:valAx>
        <c:axId val="5309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4.4777202999999997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896"/>
        <c:axId val="530948680"/>
      </c:barChart>
      <c:catAx>
        <c:axId val="53094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8680"/>
        <c:crosses val="autoZero"/>
        <c:auto val="1"/>
        <c:lblAlgn val="ctr"/>
        <c:lblOffset val="100"/>
        <c:noMultiLvlLbl val="0"/>
      </c:catAx>
      <c:valAx>
        <c:axId val="53094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구자만, ID : H1800092)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08:59:08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946.33856000000003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38.199620000000003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25.456147999999999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71.316000000000003</v>
      </c>
      <c r="G8" s="59">
        <f>'DRIs DATA 입력'!G8</f>
        <v>10.461</v>
      </c>
      <c r="H8" s="59">
        <f>'DRIs DATA 입력'!H8</f>
        <v>18.222999999999999</v>
      </c>
      <c r="I8" s="46"/>
      <c r="J8" s="59" t="s">
        <v>216</v>
      </c>
      <c r="K8" s="59">
        <f>'DRIs DATA 입력'!K8</f>
        <v>20.873000000000001</v>
      </c>
      <c r="L8" s="59">
        <f>'DRIs DATA 입력'!L8</f>
        <v>18.102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520.91625999999997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15.424458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1.5091374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255.94605999999999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159.36250000000001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1.4387479000000001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0.98745649999999996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11.429682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1.2765675999999999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543.84690000000001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4.4777202999999997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1.6864821999999999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0.68976705999999999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374.83730000000003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631.72095000000002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6617.8720000000003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3044.2148000000002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95.597650000000002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95.844049999999996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11.957723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6.091723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586.31726000000003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3.9073214000000002E-2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2.0917487000000001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150.86734000000001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34.329227000000003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335</v>
      </c>
      <c r="G1" s="62" t="s">
        <v>292</v>
      </c>
      <c r="H1" s="61" t="s">
        <v>336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300</v>
      </c>
      <c r="O4" s="67"/>
      <c r="P4" s="67"/>
      <c r="Q4" s="67"/>
      <c r="R4" s="67"/>
      <c r="S4" s="67"/>
      <c r="U4" s="67" t="s">
        <v>331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298</v>
      </c>
      <c r="E5" s="65"/>
      <c r="F5" s="65" t="s">
        <v>299</v>
      </c>
      <c r="G5" s="65" t="s">
        <v>332</v>
      </c>
      <c r="H5" s="65" t="s">
        <v>300</v>
      </c>
      <c r="J5" s="65"/>
      <c r="K5" s="65" t="s">
        <v>333</v>
      </c>
      <c r="L5" s="65" t="s">
        <v>301</v>
      </c>
      <c r="N5" s="65"/>
      <c r="O5" s="65" t="s">
        <v>287</v>
      </c>
      <c r="P5" s="65" t="s">
        <v>276</v>
      </c>
      <c r="Q5" s="65" t="s">
        <v>302</v>
      </c>
      <c r="R5" s="65" t="s">
        <v>277</v>
      </c>
      <c r="S5" s="65" t="s">
        <v>298</v>
      </c>
      <c r="U5" s="65"/>
      <c r="V5" s="65" t="s">
        <v>287</v>
      </c>
      <c r="W5" s="65" t="s">
        <v>276</v>
      </c>
      <c r="X5" s="65" t="s">
        <v>302</v>
      </c>
      <c r="Y5" s="65" t="s">
        <v>277</v>
      </c>
      <c r="Z5" s="65" t="s">
        <v>298</v>
      </c>
    </row>
    <row r="6" spans="1:27" x14ac:dyDescent="0.3">
      <c r="A6" s="65" t="s">
        <v>294</v>
      </c>
      <c r="B6" s="65">
        <v>2200</v>
      </c>
      <c r="C6" s="65">
        <v>946.33856000000003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38.199620000000003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25.456147999999999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71.316000000000003</v>
      </c>
      <c r="G8" s="65">
        <v>10.461</v>
      </c>
      <c r="H8" s="65">
        <v>18.222999999999999</v>
      </c>
      <c r="J8" s="65" t="s">
        <v>307</v>
      </c>
      <c r="K8" s="65">
        <v>20.873000000000001</v>
      </c>
      <c r="L8" s="65">
        <v>18.102</v>
      </c>
    </row>
    <row r="13" spans="1:27" x14ac:dyDescent="0.3">
      <c r="A13" s="66" t="s">
        <v>334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276</v>
      </c>
      <c r="D15" s="65" t="s">
        <v>302</v>
      </c>
      <c r="E15" s="65" t="s">
        <v>277</v>
      </c>
      <c r="F15" s="65" t="s">
        <v>298</v>
      </c>
      <c r="H15" s="65"/>
      <c r="I15" s="65" t="s">
        <v>287</v>
      </c>
      <c r="J15" s="65" t="s">
        <v>276</v>
      </c>
      <c r="K15" s="65" t="s">
        <v>302</v>
      </c>
      <c r="L15" s="65" t="s">
        <v>277</v>
      </c>
      <c r="M15" s="65" t="s">
        <v>298</v>
      </c>
      <c r="O15" s="65"/>
      <c r="P15" s="65" t="s">
        <v>287</v>
      </c>
      <c r="Q15" s="65" t="s">
        <v>276</v>
      </c>
      <c r="R15" s="65" t="s">
        <v>302</v>
      </c>
      <c r="S15" s="65" t="s">
        <v>277</v>
      </c>
      <c r="T15" s="65" t="s">
        <v>298</v>
      </c>
      <c r="V15" s="65"/>
      <c r="W15" s="65" t="s">
        <v>287</v>
      </c>
      <c r="X15" s="65" t="s">
        <v>276</v>
      </c>
      <c r="Y15" s="65" t="s">
        <v>302</v>
      </c>
      <c r="Z15" s="65" t="s">
        <v>277</v>
      </c>
      <c r="AA15" s="65" t="s">
        <v>298</v>
      </c>
    </row>
    <row r="16" spans="1:27" x14ac:dyDescent="0.3">
      <c r="A16" s="65" t="s">
        <v>311</v>
      </c>
      <c r="B16" s="65">
        <v>530</v>
      </c>
      <c r="C16" s="65">
        <v>750</v>
      </c>
      <c r="D16" s="65">
        <v>0</v>
      </c>
      <c r="E16" s="65">
        <v>3000</v>
      </c>
      <c r="F16" s="65">
        <v>520.91625999999997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15.424458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1.5091374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255.94605999999999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276</v>
      </c>
      <c r="D25" s="65" t="s">
        <v>302</v>
      </c>
      <c r="E25" s="65" t="s">
        <v>277</v>
      </c>
      <c r="F25" s="65" t="s">
        <v>298</v>
      </c>
      <c r="H25" s="65"/>
      <c r="I25" s="65" t="s">
        <v>287</v>
      </c>
      <c r="J25" s="65" t="s">
        <v>276</v>
      </c>
      <c r="K25" s="65" t="s">
        <v>302</v>
      </c>
      <c r="L25" s="65" t="s">
        <v>277</v>
      </c>
      <c r="M25" s="65" t="s">
        <v>298</v>
      </c>
      <c r="O25" s="65"/>
      <c r="P25" s="65" t="s">
        <v>287</v>
      </c>
      <c r="Q25" s="65" t="s">
        <v>276</v>
      </c>
      <c r="R25" s="65" t="s">
        <v>302</v>
      </c>
      <c r="S25" s="65" t="s">
        <v>277</v>
      </c>
      <c r="T25" s="65" t="s">
        <v>298</v>
      </c>
      <c r="V25" s="65"/>
      <c r="W25" s="65" t="s">
        <v>287</v>
      </c>
      <c r="X25" s="65" t="s">
        <v>276</v>
      </c>
      <c r="Y25" s="65" t="s">
        <v>302</v>
      </c>
      <c r="Z25" s="65" t="s">
        <v>277</v>
      </c>
      <c r="AA25" s="65" t="s">
        <v>298</v>
      </c>
      <c r="AC25" s="65"/>
      <c r="AD25" s="65" t="s">
        <v>287</v>
      </c>
      <c r="AE25" s="65" t="s">
        <v>276</v>
      </c>
      <c r="AF25" s="65" t="s">
        <v>302</v>
      </c>
      <c r="AG25" s="65" t="s">
        <v>277</v>
      </c>
      <c r="AH25" s="65" t="s">
        <v>298</v>
      </c>
      <c r="AJ25" s="65"/>
      <c r="AK25" s="65" t="s">
        <v>287</v>
      </c>
      <c r="AL25" s="65" t="s">
        <v>276</v>
      </c>
      <c r="AM25" s="65" t="s">
        <v>302</v>
      </c>
      <c r="AN25" s="65" t="s">
        <v>277</v>
      </c>
      <c r="AO25" s="65" t="s">
        <v>298</v>
      </c>
      <c r="AQ25" s="65"/>
      <c r="AR25" s="65" t="s">
        <v>287</v>
      </c>
      <c r="AS25" s="65" t="s">
        <v>276</v>
      </c>
      <c r="AT25" s="65" t="s">
        <v>302</v>
      </c>
      <c r="AU25" s="65" t="s">
        <v>277</v>
      </c>
      <c r="AV25" s="65" t="s">
        <v>298</v>
      </c>
      <c r="AX25" s="65"/>
      <c r="AY25" s="65" t="s">
        <v>287</v>
      </c>
      <c r="AZ25" s="65" t="s">
        <v>276</v>
      </c>
      <c r="BA25" s="65" t="s">
        <v>302</v>
      </c>
      <c r="BB25" s="65" t="s">
        <v>277</v>
      </c>
      <c r="BC25" s="65" t="s">
        <v>298</v>
      </c>
      <c r="BE25" s="65"/>
      <c r="BF25" s="65" t="s">
        <v>287</v>
      </c>
      <c r="BG25" s="65" t="s">
        <v>276</v>
      </c>
      <c r="BH25" s="65" t="s">
        <v>302</v>
      </c>
      <c r="BI25" s="65" t="s">
        <v>277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159.36250000000001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1.4387479000000001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0.98745649999999996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11.429682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1.2765675999999999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543.84690000000001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4.4777202999999997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1.6864821999999999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0.68976705999999999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279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280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276</v>
      </c>
      <c r="D35" s="65" t="s">
        <v>302</v>
      </c>
      <c r="E35" s="65" t="s">
        <v>277</v>
      </c>
      <c r="F35" s="65" t="s">
        <v>298</v>
      </c>
      <c r="H35" s="65"/>
      <c r="I35" s="65" t="s">
        <v>287</v>
      </c>
      <c r="J35" s="65" t="s">
        <v>276</v>
      </c>
      <c r="K35" s="65" t="s">
        <v>302</v>
      </c>
      <c r="L35" s="65" t="s">
        <v>277</v>
      </c>
      <c r="M35" s="65" t="s">
        <v>298</v>
      </c>
      <c r="O35" s="65"/>
      <c r="P35" s="65" t="s">
        <v>287</v>
      </c>
      <c r="Q35" s="65" t="s">
        <v>276</v>
      </c>
      <c r="R35" s="65" t="s">
        <v>302</v>
      </c>
      <c r="S35" s="65" t="s">
        <v>277</v>
      </c>
      <c r="T35" s="65" t="s">
        <v>298</v>
      </c>
      <c r="V35" s="65"/>
      <c r="W35" s="65" t="s">
        <v>287</v>
      </c>
      <c r="X35" s="65" t="s">
        <v>276</v>
      </c>
      <c r="Y35" s="65" t="s">
        <v>302</v>
      </c>
      <c r="Z35" s="65" t="s">
        <v>277</v>
      </c>
      <c r="AA35" s="65" t="s">
        <v>298</v>
      </c>
      <c r="AC35" s="65"/>
      <c r="AD35" s="65" t="s">
        <v>287</v>
      </c>
      <c r="AE35" s="65" t="s">
        <v>276</v>
      </c>
      <c r="AF35" s="65" t="s">
        <v>302</v>
      </c>
      <c r="AG35" s="65" t="s">
        <v>277</v>
      </c>
      <c r="AH35" s="65" t="s">
        <v>298</v>
      </c>
      <c r="AJ35" s="65"/>
      <c r="AK35" s="65" t="s">
        <v>287</v>
      </c>
      <c r="AL35" s="65" t="s">
        <v>276</v>
      </c>
      <c r="AM35" s="65" t="s">
        <v>302</v>
      </c>
      <c r="AN35" s="65" t="s">
        <v>277</v>
      </c>
      <c r="AO35" s="65" t="s">
        <v>298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374.83730000000003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631.72095000000002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6617.8720000000003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3044.2148000000002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95.597650000000002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95.844049999999996</v>
      </c>
    </row>
    <row r="43" spans="1:68" x14ac:dyDescent="0.3">
      <c r="A43" s="66" t="s">
        <v>281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282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276</v>
      </c>
      <c r="D45" s="65" t="s">
        <v>302</v>
      </c>
      <c r="E45" s="65" t="s">
        <v>277</v>
      </c>
      <c r="F45" s="65" t="s">
        <v>298</v>
      </c>
      <c r="H45" s="65"/>
      <c r="I45" s="65" t="s">
        <v>287</v>
      </c>
      <c r="J45" s="65" t="s">
        <v>276</v>
      </c>
      <c r="K45" s="65" t="s">
        <v>302</v>
      </c>
      <c r="L45" s="65" t="s">
        <v>277</v>
      </c>
      <c r="M45" s="65" t="s">
        <v>298</v>
      </c>
      <c r="O45" s="65"/>
      <c r="P45" s="65" t="s">
        <v>287</v>
      </c>
      <c r="Q45" s="65" t="s">
        <v>276</v>
      </c>
      <c r="R45" s="65" t="s">
        <v>302</v>
      </c>
      <c r="S45" s="65" t="s">
        <v>277</v>
      </c>
      <c r="T45" s="65" t="s">
        <v>298</v>
      </c>
      <c r="V45" s="65"/>
      <c r="W45" s="65" t="s">
        <v>287</v>
      </c>
      <c r="X45" s="65" t="s">
        <v>276</v>
      </c>
      <c r="Y45" s="65" t="s">
        <v>302</v>
      </c>
      <c r="Z45" s="65" t="s">
        <v>277</v>
      </c>
      <c r="AA45" s="65" t="s">
        <v>298</v>
      </c>
      <c r="AC45" s="65"/>
      <c r="AD45" s="65" t="s">
        <v>287</v>
      </c>
      <c r="AE45" s="65" t="s">
        <v>276</v>
      </c>
      <c r="AF45" s="65" t="s">
        <v>302</v>
      </c>
      <c r="AG45" s="65" t="s">
        <v>277</v>
      </c>
      <c r="AH45" s="65" t="s">
        <v>298</v>
      </c>
      <c r="AJ45" s="65"/>
      <c r="AK45" s="65" t="s">
        <v>287</v>
      </c>
      <c r="AL45" s="65" t="s">
        <v>276</v>
      </c>
      <c r="AM45" s="65" t="s">
        <v>302</v>
      </c>
      <c r="AN45" s="65" t="s">
        <v>277</v>
      </c>
      <c r="AO45" s="65" t="s">
        <v>298</v>
      </c>
      <c r="AQ45" s="65"/>
      <c r="AR45" s="65" t="s">
        <v>287</v>
      </c>
      <c r="AS45" s="65" t="s">
        <v>276</v>
      </c>
      <c r="AT45" s="65" t="s">
        <v>302</v>
      </c>
      <c r="AU45" s="65" t="s">
        <v>277</v>
      </c>
      <c r="AV45" s="65" t="s">
        <v>298</v>
      </c>
      <c r="AX45" s="65"/>
      <c r="AY45" s="65" t="s">
        <v>287</v>
      </c>
      <c r="AZ45" s="65" t="s">
        <v>276</v>
      </c>
      <c r="BA45" s="65" t="s">
        <v>302</v>
      </c>
      <c r="BB45" s="65" t="s">
        <v>277</v>
      </c>
      <c r="BC45" s="65" t="s">
        <v>298</v>
      </c>
      <c r="BE45" s="65"/>
      <c r="BF45" s="65" t="s">
        <v>287</v>
      </c>
      <c r="BG45" s="65" t="s">
        <v>276</v>
      </c>
      <c r="BH45" s="65" t="s">
        <v>302</v>
      </c>
      <c r="BI45" s="65" t="s">
        <v>277</v>
      </c>
      <c r="BJ45" s="65" t="s">
        <v>298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11.957723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6.091723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586.31726000000003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3.9073214000000002E-2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2.0917487000000001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150.86734000000001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34.329227000000003</v>
      </c>
      <c r="AX46" s="65" t="s">
        <v>290</v>
      </c>
      <c r="AY46" s="65"/>
      <c r="AZ46" s="65"/>
      <c r="BA46" s="65"/>
      <c r="BB46" s="65"/>
      <c r="BC46" s="65"/>
      <c r="BE46" s="65" t="s">
        <v>285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8" sqref="H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286</v>
      </c>
      <c r="D2" s="61">
        <v>62</v>
      </c>
      <c r="E2" s="61">
        <v>946.33856000000003</v>
      </c>
      <c r="F2" s="61">
        <v>149.49592999999999</v>
      </c>
      <c r="G2" s="61">
        <v>21.928000000000001</v>
      </c>
      <c r="H2" s="61">
        <v>13.013213</v>
      </c>
      <c r="I2" s="61">
        <v>8.9147850000000002</v>
      </c>
      <c r="J2" s="61">
        <v>38.199620000000003</v>
      </c>
      <c r="K2" s="61">
        <v>20.346769999999999</v>
      </c>
      <c r="L2" s="61">
        <v>17.85285</v>
      </c>
      <c r="M2" s="61">
        <v>25.456147999999999</v>
      </c>
      <c r="N2" s="61">
        <v>2.7021753999999998</v>
      </c>
      <c r="O2" s="61">
        <v>16.236414</v>
      </c>
      <c r="P2" s="61">
        <v>883.44039999999995</v>
      </c>
      <c r="Q2" s="61">
        <v>26.667369999999998</v>
      </c>
      <c r="R2" s="61">
        <v>520.91625999999997</v>
      </c>
      <c r="S2" s="61">
        <v>40.590285999999999</v>
      </c>
      <c r="T2" s="61">
        <v>5763.9125999999997</v>
      </c>
      <c r="U2" s="61">
        <v>1.5091374</v>
      </c>
      <c r="V2" s="61">
        <v>15.424458</v>
      </c>
      <c r="W2" s="61">
        <v>255.94605999999999</v>
      </c>
      <c r="X2" s="61">
        <v>159.36250000000001</v>
      </c>
      <c r="Y2" s="61">
        <v>1.4387479000000001</v>
      </c>
      <c r="Z2" s="61">
        <v>0.98745649999999996</v>
      </c>
      <c r="AA2" s="61">
        <v>11.429682</v>
      </c>
      <c r="AB2" s="61">
        <v>1.2765675999999999</v>
      </c>
      <c r="AC2" s="61">
        <v>543.84690000000001</v>
      </c>
      <c r="AD2" s="61">
        <v>4.4777202999999997</v>
      </c>
      <c r="AE2" s="61">
        <v>1.6864821999999999</v>
      </c>
      <c r="AF2" s="61">
        <v>0.68976705999999999</v>
      </c>
      <c r="AG2" s="61">
        <v>374.83730000000003</v>
      </c>
      <c r="AH2" s="61">
        <v>271.17156999999997</v>
      </c>
      <c r="AI2" s="61">
        <v>103.66573</v>
      </c>
      <c r="AJ2" s="61">
        <v>631.72095000000002</v>
      </c>
      <c r="AK2" s="61">
        <v>6617.8720000000003</v>
      </c>
      <c r="AL2" s="61">
        <v>95.597650000000002</v>
      </c>
      <c r="AM2" s="61">
        <v>3044.2148000000002</v>
      </c>
      <c r="AN2" s="61">
        <v>95.844049999999996</v>
      </c>
      <c r="AO2" s="61">
        <v>11.957723</v>
      </c>
      <c r="AP2" s="61">
        <v>9.544969</v>
      </c>
      <c r="AQ2" s="61">
        <v>2.4127550000000002</v>
      </c>
      <c r="AR2" s="61">
        <v>6.091723</v>
      </c>
      <c r="AS2" s="61">
        <v>586.31726000000003</v>
      </c>
      <c r="AT2" s="61">
        <v>3.9073214000000002E-2</v>
      </c>
      <c r="AU2" s="61">
        <v>2.0917487000000001</v>
      </c>
      <c r="AV2" s="61">
        <v>150.86734000000001</v>
      </c>
      <c r="AW2" s="61">
        <v>34.329227000000003</v>
      </c>
      <c r="AX2" s="61">
        <v>0.14193322</v>
      </c>
      <c r="AY2" s="61">
        <v>0.92988150000000003</v>
      </c>
      <c r="AZ2" s="61">
        <v>137.17499000000001</v>
      </c>
      <c r="BA2" s="61">
        <v>18.742407</v>
      </c>
      <c r="BB2" s="61">
        <v>4.9233589999999996</v>
      </c>
      <c r="BC2" s="61">
        <v>6.9829072999999999</v>
      </c>
      <c r="BD2" s="61">
        <v>6.8310285000000004</v>
      </c>
      <c r="BE2" s="61">
        <v>0.42243236000000001</v>
      </c>
      <c r="BF2" s="61">
        <v>2.1467575999999999</v>
      </c>
      <c r="BG2" s="61">
        <v>5.7591404999999998E-4</v>
      </c>
      <c r="BH2" s="61">
        <v>7.3404953999999998E-4</v>
      </c>
      <c r="BI2" s="61">
        <v>1.3135839E-3</v>
      </c>
      <c r="BJ2" s="61">
        <v>1.9329521999999998E-2</v>
      </c>
      <c r="BK2" s="61">
        <v>4.4301083000000002E-5</v>
      </c>
      <c r="BL2" s="61">
        <v>0.4133676</v>
      </c>
      <c r="BM2" s="61">
        <v>4.8161370000000003</v>
      </c>
      <c r="BN2" s="61">
        <v>1.6883504</v>
      </c>
      <c r="BO2" s="61">
        <v>74.509060000000005</v>
      </c>
      <c r="BP2" s="61">
        <v>14.745328000000001</v>
      </c>
      <c r="BQ2" s="61">
        <v>24.025241999999999</v>
      </c>
      <c r="BR2" s="61">
        <v>80.259056000000001</v>
      </c>
      <c r="BS2" s="61">
        <v>18.455960000000001</v>
      </c>
      <c r="BT2" s="61">
        <v>19.923840999999999</v>
      </c>
      <c r="BU2" s="61">
        <v>0.21842816000000001</v>
      </c>
      <c r="BV2" s="61">
        <v>2.4260547E-2</v>
      </c>
      <c r="BW2" s="61">
        <v>1.262143</v>
      </c>
      <c r="BX2" s="61">
        <v>1.393321</v>
      </c>
      <c r="BY2" s="61">
        <v>6.5892419999999993E-2</v>
      </c>
      <c r="BZ2" s="61">
        <v>4.9945497000000001E-4</v>
      </c>
      <c r="CA2" s="61">
        <v>0.33089560000000001</v>
      </c>
      <c r="CB2" s="61">
        <v>1.085321E-2</v>
      </c>
      <c r="CC2" s="61">
        <v>0.17879975000000001</v>
      </c>
      <c r="CD2" s="61">
        <v>0.98836875000000002</v>
      </c>
      <c r="CE2" s="61">
        <v>4.8708059999999997E-2</v>
      </c>
      <c r="CF2" s="61">
        <v>0.10354770000000001</v>
      </c>
      <c r="CG2" s="61">
        <v>0</v>
      </c>
      <c r="CH2" s="61">
        <v>2.6191817999999999E-2</v>
      </c>
      <c r="CI2" s="61">
        <v>2.5329929999999999E-3</v>
      </c>
      <c r="CJ2" s="61">
        <v>1.9623615999999999</v>
      </c>
      <c r="CK2" s="61">
        <v>9.6947390000000008E-3</v>
      </c>
      <c r="CL2" s="61">
        <v>1.7358739000000001</v>
      </c>
      <c r="CM2" s="61">
        <v>4.5320140000000002</v>
      </c>
      <c r="CN2" s="61">
        <v>936.19403</v>
      </c>
      <c r="CO2" s="61">
        <v>1661.3335999999999</v>
      </c>
      <c r="CP2" s="61">
        <v>1253.5322000000001</v>
      </c>
      <c r="CQ2" s="61">
        <v>426.84473000000003</v>
      </c>
      <c r="CR2" s="61">
        <v>230.91907</v>
      </c>
      <c r="CS2" s="61">
        <v>96.423820000000006</v>
      </c>
      <c r="CT2" s="61">
        <v>970.48346000000004</v>
      </c>
      <c r="CU2" s="61">
        <v>649.25139999999999</v>
      </c>
      <c r="CV2" s="61">
        <v>250.38496000000001</v>
      </c>
      <c r="CW2" s="61">
        <v>821.86829999999998</v>
      </c>
      <c r="CX2" s="61">
        <v>239.37296000000001</v>
      </c>
      <c r="CY2" s="61">
        <v>1124.5278000000001</v>
      </c>
      <c r="CZ2" s="61">
        <v>792.96</v>
      </c>
      <c r="DA2" s="61">
        <v>1590.5864999999999</v>
      </c>
      <c r="DB2" s="61">
        <v>1404.8163999999999</v>
      </c>
      <c r="DC2" s="61">
        <v>2473.1242999999999</v>
      </c>
      <c r="DD2" s="61">
        <v>3976.6653000000001</v>
      </c>
      <c r="DE2" s="61">
        <v>938.72969999999998</v>
      </c>
      <c r="DF2" s="61">
        <v>1443.838</v>
      </c>
      <c r="DG2" s="61">
        <v>907.14449999999999</v>
      </c>
      <c r="DH2" s="61">
        <v>56.776862999999999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18.742407</v>
      </c>
      <c r="B6">
        <f>BB2</f>
        <v>4.9233589999999996</v>
      </c>
      <c r="C6">
        <f>BC2</f>
        <v>6.9829072999999999</v>
      </c>
      <c r="D6">
        <f>BD2</f>
        <v>6.8310285000000004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21741</v>
      </c>
      <c r="C2" s="56">
        <f ca="1">YEAR(TODAY())-YEAR(B2)+IF(TODAY()&gt;=DATE(YEAR(TODAY()),MONTH(B2),DAY(B2)),0,-1)</f>
        <v>62</v>
      </c>
      <c r="E2" s="52">
        <v>162.6</v>
      </c>
      <c r="F2" s="53" t="s">
        <v>39</v>
      </c>
      <c r="G2" s="52">
        <v>52.7</v>
      </c>
      <c r="H2" s="51" t="s">
        <v>41</v>
      </c>
      <c r="I2" s="72">
        <f>ROUND(G3/E3^2,1)</f>
        <v>19.899999999999999</v>
      </c>
    </row>
    <row r="3" spans="1:9" x14ac:dyDescent="0.3">
      <c r="E3" s="51">
        <f>E2/100</f>
        <v>1.6259999999999999</v>
      </c>
      <c r="F3" s="51" t="s">
        <v>40</v>
      </c>
      <c r="G3" s="51">
        <f>G2</f>
        <v>52.7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구자만, ID : H1800092)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08:59:08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6" sqref="V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44517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162.6</v>
      </c>
      <c r="L12" s="124"/>
      <c r="M12" s="117">
        <f>'개인정보 및 신체계측 입력'!G2</f>
        <v>52.7</v>
      </c>
      <c r="N12" s="118"/>
      <c r="O12" s="113" t="s">
        <v>271</v>
      </c>
      <c r="P12" s="107"/>
      <c r="Q12" s="90">
        <f>'개인정보 및 신체계측 입력'!I2</f>
        <v>19.899999999999999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구자만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71.316000000000003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10.461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18.222999999999999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18.100000000000001</v>
      </c>
      <c r="L72" s="36" t="s">
        <v>53</v>
      </c>
      <c r="M72" s="36">
        <f>ROUND('DRIs DATA'!K8,1)</f>
        <v>20.9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69.459999999999994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128.54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159.36000000000001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85.1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46.85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441.19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119.58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2021-12-03T00:37:05Z</dcterms:modified>
</cp:coreProperties>
</file>