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<sst xmlns="http://schemas.openxmlformats.org/spreadsheetml/2006/main" count="692" uniqueCount="339">
  <si>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</si>
  <si>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</si>
  <si>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</si>
  <si>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</si>
  <si>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</si>
  <si>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</si>
  <si>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</si>
  <si>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</si>
  <si>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</si>
  <si>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</si>
  <si>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</si>
  <si>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</si>
  <si>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</si>
  <si>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</si>
  <si>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</si>
  <si>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</si>
  <si>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</si>
  <si>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</si>
  <si>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</si>
  <si>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</si>
  <si>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</si>
  <si>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</si>
  <si>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</si>
  <si>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</si>
  <si>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</si>
  <si>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</si>
  <si>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</si>
  <si>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</si>
  <si>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</si>
  <si>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</si>
  <si>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</si>
  <si>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</si>
  <si>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</si>
  <si>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</si>
  <si>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</si>
  <si>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</si>
  <si>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</si>
  <si>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</si>
  <si>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</si>
  <si>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</si>
  <si>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</si>
  <si>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</si>
  <si>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</si>
  <si>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</si>
  <si>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</si>
  <si>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</si>
  <si>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</si>
  <si>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</si>
  <si>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</si>
  <si>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</si>
  <si>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</si>
  <si>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</si>
  <si>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</si>
  <si>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</si>
  <si>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</si>
  <si>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</si>
  <si>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</si>
  <si>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</si>
  <si>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</si>
  <si>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</si>
  <si>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</si>
  <si>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</si>
  <si>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</si>
  <si>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</si>
  <si>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</si>
  <si>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</si>
  <si>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</si>
  <si>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</si>
  <si>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</si>
  <si>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</si>
  <si>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</si>
  <si>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</si>
  <si>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</si>
  <si>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</si>
  <si>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</si>
  <si>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</si>
  <si>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</si>
  <si>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</si>
  <si>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</si>
  <si>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</si>
  <si>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</si>
  <si>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</si>
  <si>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</si>
  <si>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</si>
  <si>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</si>
  <si>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</si>
  <si>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</si>
  <si>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</si>
  <si>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</si>
  <si>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</si>
  <si>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</si>
  <si>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</si>
  <si>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</si>
  <si>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</si>
  <si>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</si>
  <si>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</si>
  <si>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</si>
  <si>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</si>
  <si>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</si>
  <si>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</si>
  <si>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</si>
  <si>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</si>
  <si>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</si>
  <si>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</si>
  <si>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</si>
  <si>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</si>
  <si>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</si>
  <si>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</si>
  <si>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</si>
  <si>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</si>
  <si>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</si>
  <si>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</si>
  <si>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</si>
  <si>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</si>
  <si>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</si>
  <si>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</si>
  <si>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</si>
  <si>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</si>
  <si>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</si>
  <si>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</si>
  <si>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</si>
  <si>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</si>
  <si>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</si>
  <si>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</si>
  <si>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</si>
  <si>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</si>
  <si>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</si>
  <si>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</si>
  <si>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</si>
  <si>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</si>
  <si>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</si>
  <si>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</si>
  <si>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</si>
  <si>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</si>
  <si>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</si>
  <si>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</si>
  <si>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</si>
  <si>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</si>
  <si>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</si>
  <si>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</si>
  <si>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</si>
  <si>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</si>
  <si>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</si>
  <si>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</si>
  <si>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</si>
  <si>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</si>
  <si>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</si>
  <si>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</si>
  <si>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</si>
  <si>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</si>
  <si>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</si>
  <si>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</si>
  <si>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</si>
  <si>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</si>
  <si>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</si>
  <si>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</si>
  <si>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</si>
  <si>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</si>
  <si>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</si>
  <si>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</si>
  <si>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</si>
  <si>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</si>
  <si>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</si>
  <si>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</si>
  <si>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</si>
  <si>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</si>
  <si>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</si>
  <si>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</si>
  <si>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</si>
  <si>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</si>
  <si>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</si>
  <si>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</si>
  <si>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</si>
  <si>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</si>
  <si>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</si>
  <si>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</si>
  <si>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</si>
  <si>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</si>
  <si>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</si>
  <si>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</si>
  <si>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</si>
  <si>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</si>
  <si>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</si>
  <si>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</si>
  <si>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</si>
  <si>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</si>
  <si>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</si>
  <si>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</si>
  <si>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</si>
  <si>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</si>
  <si>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</si>
  <si>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</si>
  <si>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</si>
  <si>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</si>
  <si>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</si>
  <si>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</si>
  <si>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</si>
  <si>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</si>
  <si>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</si>
  <si>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</si>
  <si>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</si>
  <si>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</si>
  <si>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</si>
  <si>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</si>
  <si>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</si>
  <si>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</si>
  <si>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</si>
  <si>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</si>
  <si>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</si>
  <si>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</si>
  <si>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</si>
  <si>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</si>
  <si>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</si>
  <si>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</si>
  <si>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</si>
  <si>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</si>
  <si>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</si>
  <si>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</si>
  <si>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</si>
  <si>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</si>
  <si>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</si>
  <si>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</si>
  <si>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</si>
  <si>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</si>
  <si>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</si>
  <si>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</si>
  <si>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</si>
  <si>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</si>
  <si>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</si>
  <si>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</si>
  <si>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</si>
  <si>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</si>
  <si>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</si>
  <si>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</si>
  <si>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</si>
  <si>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</si>
  <si>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</si>
  <si>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</si>
  <si>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</si>
  <si>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</si>
  <si>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</si>
  <si>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</si>
  <si>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</si>
  <si>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</si>
  <si>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</si>
  <si>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</si>
  <si>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</si>
  <si>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</si>
  <si>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</si>
  <si>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</si>
  <si>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</si>
  <si>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</si>
  <si>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</si>
  <si>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</si>
  <si>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</si>
  <si>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</si>
  <si>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</si>
  <si>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</si>
  <si>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</si>
  <si>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</si>
  <si>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</si>
  <si>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</si>
  <si>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</si>
  <si>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</si>
  <si>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</si>
  <si>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</si>
  <si>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</si>
  <si>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</si>
  <si>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</si>
  <si>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</si>
  <si>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</si>
  <si>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</si>
  <si>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</si>
  <si>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</si>
  <si>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</si>
  <si>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</si>
  <si>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권장섭취량</t>
    <phoneticPr fontId="1" type="noConversion"/>
  </si>
  <si>
    <t>상한섭취량</t>
    <phoneticPr fontId="1" type="noConversion"/>
  </si>
  <si>
    <t>엽산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</si>
  <si>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</si>
  <si>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</si>
  <si>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</si>
  <si>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</si>
  <si>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</si>
  <si>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</t>
    <phoneticPr fontId="1" type="noConversion"/>
  </si>
  <si>
    <t>크롬(ug/일)</t>
    <phoneticPr fontId="1" type="noConversion"/>
  </si>
  <si>
    <t>M</t>
  </si>
  <si>
    <t>평균필요량</t>
    <phoneticPr fontId="1" type="noConversion"/>
  </si>
  <si>
    <t>구리(ug/일)</t>
    <phoneticPr fontId="1" type="noConversion"/>
  </si>
  <si>
    <t>요오드</t>
    <phoneticPr fontId="1" type="noConversion"/>
  </si>
  <si>
    <t>몰리브덴(ug/일)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</si>
  <si>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</si>
  <si>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</si>
  <si>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</si>
  <si>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</si>
  <si>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</si>
  <si>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</si>
  <si>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</si>
  <si>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</si>
  <si>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</si>
  <si>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단백질</t>
    <phoneticPr fontId="1" type="noConversion"/>
  </si>
  <si>
    <t>n-6불포화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</si>
  <si>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</si>
  <si>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</si>
  <si>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</si>
  <si>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</si>
  <si>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</si>
  <si>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</si>
  <si>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</si>
  <si>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</si>
  <si>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</si>
  <si>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</si>
  <si>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</si>
  <si>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</si>
  <si>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</si>
  <si>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</si>
  <si>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</si>
  <si>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</si>
  <si>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</si>
  <si>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</si>
  <si>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</si>
  <si>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</si>
  <si>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</si>
  <si>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</si>
  <si>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</si>
  <si>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망간</t>
    <phoneticPr fontId="1" type="noConversion"/>
  </si>
  <si>
    <t>비타민K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</si>
  <si>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</si>
  <si>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</si>
  <si>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</si>
  <si>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몰리브덴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</si>
  <si>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</si>
  <si>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</si>
  <si>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</si>
  <si>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지용성 비타민</t>
    <phoneticPr fontId="1" type="noConversion"/>
  </si>
  <si>
    <t>(설문지 : FFQ 95문항 설문지, 사용자 : 위대양, ID : H1800094)</t>
  </si>
  <si>
    <t>2021년 12월 03일 08:59:54</t>
  </si>
  <si>
    <t>H1800094</t>
  </si>
  <si>
    <t>위대양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</si>
</sst>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80.675039999999996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7413952"/>
        <c:axId val="261068960"/>
      </c:barChart>
      <c:catAx>
        <c:axId val="10741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68960"/>
        <c:crosses val="autoZero"/>
        <c:auto val="1"/>
        <c:lblAlgn val="ctr"/>
        <c:lblOffset val="100"/>
        <c:noMultiLvlLbl val="0"/>
      </c:catAx>
      <c:valAx>
        <c:axId val="26106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74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2.2469573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1560"/>
        <c:axId val="530390776"/>
      </c:barChart>
      <c:catAx>
        <c:axId val="53039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0776"/>
        <c:crosses val="autoZero"/>
        <c:auto val="1"/>
        <c:lblAlgn val="ctr"/>
        <c:lblOffset val="100"/>
        <c:noMultiLvlLbl val="0"/>
      </c:catAx>
      <c:valAx>
        <c:axId val="53039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0.16411571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7048"/>
        <c:axId val="530394696"/>
      </c:barChart>
      <c:catAx>
        <c:axId val="53039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4696"/>
        <c:crosses val="autoZero"/>
        <c:auto val="1"/>
        <c:lblAlgn val="ctr"/>
        <c:lblOffset val="100"/>
        <c:noMultiLvlLbl val="0"/>
      </c:catAx>
      <c:valAx>
        <c:axId val="53039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1499.4082000000001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2736"/>
        <c:axId val="530396264"/>
      </c:barChart>
      <c:catAx>
        <c:axId val="5303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6264"/>
        <c:crosses val="autoZero"/>
        <c:auto val="1"/>
        <c:lblAlgn val="ctr"/>
        <c:lblOffset val="100"/>
        <c:noMultiLvlLbl val="0"/>
      </c:catAx>
      <c:valAx>
        <c:axId val="53039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3301.6383999999998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5872"/>
        <c:axId val="530391168"/>
      </c:barChart>
      <c:catAx>
        <c:axId val="53039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1168"/>
        <c:crosses val="autoZero"/>
        <c:auto val="1"/>
        <c:lblAlgn val="ctr"/>
        <c:lblOffset val="100"/>
        <c:noMultiLvlLbl val="0"/>
      </c:catAx>
      <c:valAx>
        <c:axId val="530391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79.257170000000002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6656"/>
        <c:axId val="530393912"/>
      </c:barChart>
      <c:catAx>
        <c:axId val="53039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3912"/>
        <c:crosses val="autoZero"/>
        <c:auto val="1"/>
        <c:lblAlgn val="ctr"/>
        <c:lblOffset val="100"/>
        <c:noMultiLvlLbl val="0"/>
      </c:catAx>
      <c:valAx>
        <c:axId val="53039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100.967865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4304"/>
        <c:axId val="530395088"/>
      </c:barChart>
      <c:catAx>
        <c:axId val="53039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5088"/>
        <c:crosses val="autoZero"/>
        <c:auto val="1"/>
        <c:lblAlgn val="ctr"/>
        <c:lblOffset val="100"/>
        <c:noMultiLvlLbl val="0"/>
      </c:catAx>
      <c:valAx>
        <c:axId val="53039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14.265313000000001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397440"/>
        <c:axId val="530390384"/>
      </c:barChart>
      <c:catAx>
        <c:axId val="53039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390384"/>
        <c:crosses val="autoZero"/>
        <c:auto val="1"/>
        <c:lblAlgn val="ctr"/>
        <c:lblOffset val="100"/>
        <c:noMultiLvlLbl val="0"/>
      </c:catAx>
      <c:valAx>
        <c:axId val="53039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3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806.73910000000001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1208"/>
        <c:axId val="530077680"/>
      </c:barChart>
      <c:catAx>
        <c:axId val="5300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7680"/>
        <c:crosses val="autoZero"/>
        <c:auto val="1"/>
        <c:lblAlgn val="ctr"/>
        <c:lblOffset val="100"/>
        <c:noMultiLvlLbl val="0"/>
      </c:catAx>
      <c:valAx>
        <c:axId val="530077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5.6353513000000001E-2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78072"/>
        <c:axId val="530076504"/>
      </c:barChart>
      <c:catAx>
        <c:axId val="53007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6504"/>
        <c:crosses val="autoZero"/>
        <c:auto val="1"/>
        <c:lblAlgn val="ctr"/>
        <c:lblOffset val="100"/>
        <c:noMultiLvlLbl val="0"/>
      </c:catAx>
      <c:valAx>
        <c:axId val="53007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5.1839409999999999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0424"/>
        <c:axId val="530080816"/>
      </c:barChart>
      <c:catAx>
        <c:axId val="53008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80816"/>
        <c:crosses val="autoZero"/>
        <c:auto val="1"/>
        <c:lblAlgn val="ctr"/>
        <c:lblOffset val="100"/>
        <c:noMultiLvlLbl val="0"/>
      </c:catAx>
      <c:valAx>
        <c:axId val="530080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29.134903000000001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69352"/>
        <c:axId val="261072096"/>
      </c:barChart>
      <c:catAx>
        <c:axId val="26106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72096"/>
        <c:crosses val="autoZero"/>
        <c:auto val="1"/>
        <c:lblAlgn val="ctr"/>
        <c:lblOffset val="100"/>
        <c:noMultiLvlLbl val="0"/>
      </c:catAx>
      <c:valAx>
        <c:axId val="261072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6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173.13193999999999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79640"/>
        <c:axId val="530078464"/>
      </c:barChart>
      <c:catAx>
        <c:axId val="5300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8464"/>
        <c:crosses val="autoZero"/>
        <c:auto val="1"/>
        <c:lblAlgn val="ctr"/>
        <c:lblOffset val="100"/>
        <c:noMultiLvlLbl val="0"/>
      </c:catAx>
      <c:valAx>
        <c:axId val="5300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127.32496999999999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080032"/>
        <c:axId val="530081992"/>
      </c:barChart>
      <c:catAx>
        <c:axId val="5300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81992"/>
        <c:crosses val="autoZero"/>
        <c:auto val="1"/>
        <c:lblAlgn val="ctr"/>
        <c:lblOffset val="100"/>
        <c:noMultiLvlLbl val="0"/>
      </c:catAx>
      <c:valAx>
        <c:axId val="53008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5.8719999999999999</c:v>
                </c:pt>
                <c:pt idx="1">
                  <c:v>10.137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078856"/>
        <c:axId val="530079248"/>
      </c:barChart>
      <c:catAx>
        <c:axId val="5300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79248"/>
        <c:crosses val="autoZero"/>
        <c:auto val="1"/>
        <c:lblAlgn val="ctr"/>
        <c:lblOffset val="100"/>
        <c:noMultiLvlLbl val="0"/>
      </c:catAx>
      <c:valAx>
        <c:axId val="53007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07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8.9943720000000003</c:v>
                </c:pt>
                <c:pt idx="1">
                  <c:v>11.185705</c:v>
                </c:pt>
                <c:pt idx="2">
                  <c:v>12.905462999999999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692.64620000000002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5680"/>
        <c:axId val="531701368"/>
      </c:barChart>
      <c:catAx>
        <c:axId val="53170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1368"/>
        <c:crosses val="autoZero"/>
        <c:auto val="1"/>
        <c:lblAlgn val="ctr"/>
        <c:lblOffset val="100"/>
        <c:noMultiLvlLbl val="0"/>
      </c:catAx>
      <c:valAx>
        <c:axId val="53170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20.148933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072"/>
        <c:axId val="531701760"/>
      </c:barChart>
      <c:catAx>
        <c:axId val="53170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1760"/>
        <c:crosses val="autoZero"/>
        <c:auto val="1"/>
        <c:lblAlgn val="ctr"/>
        <c:lblOffset val="100"/>
        <c:noMultiLvlLbl val="0"/>
      </c:catAx>
      <c:valAx>
        <c:axId val="53170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78.730999999999995</c:v>
                </c:pt>
                <c:pt idx="1">
                  <c:v>7.109</c:v>
                </c:pt>
                <c:pt idx="2">
                  <c:v>14.16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704504"/>
        <c:axId val="531703720"/>
      </c:barChart>
      <c:catAx>
        <c:axId val="53170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3720"/>
        <c:crosses val="autoZero"/>
        <c:auto val="1"/>
        <c:lblAlgn val="ctr"/>
        <c:lblOffset val="100"/>
        <c:noMultiLvlLbl val="0"/>
      </c:catAx>
      <c:valAx>
        <c:axId val="53170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2530.4816999999998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464"/>
        <c:axId val="531705288"/>
      </c:barChart>
      <c:catAx>
        <c:axId val="53170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5288"/>
        <c:crosses val="autoZero"/>
        <c:auto val="1"/>
        <c:lblAlgn val="ctr"/>
        <c:lblOffset val="100"/>
        <c:noMultiLvlLbl val="0"/>
      </c:catAx>
      <c:valAx>
        <c:axId val="53170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97.509320000000002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6856"/>
        <c:axId val="531707248"/>
      </c:barChart>
      <c:catAx>
        <c:axId val="53170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7248"/>
        <c:crosses val="autoZero"/>
        <c:auto val="1"/>
        <c:lblAlgn val="ctr"/>
        <c:lblOffset val="100"/>
        <c:noMultiLvlLbl val="0"/>
      </c:catAx>
      <c:valAx>
        <c:axId val="531707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565.298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8424"/>
        <c:axId val="531708816"/>
      </c:barChart>
      <c:catAx>
        <c:axId val="53170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8816"/>
        <c:crosses val="autoZero"/>
        <c:auto val="1"/>
        <c:lblAlgn val="ctr"/>
        <c:lblOffset val="100"/>
        <c:noMultiLvlLbl val="0"/>
      </c:catAx>
      <c:valAx>
        <c:axId val="53170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1.9404049999999999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9072"/>
        <c:axId val="530945936"/>
      </c:barChart>
      <c:catAx>
        <c:axId val="53094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5936"/>
        <c:crosses val="autoZero"/>
        <c:auto val="1"/>
        <c:lblAlgn val="ctr"/>
        <c:lblOffset val="100"/>
        <c:noMultiLvlLbl val="0"/>
      </c:catAx>
      <c:valAx>
        <c:axId val="53094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6460.7489999999998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702936"/>
        <c:axId val="531703328"/>
      </c:barChart>
      <c:catAx>
        <c:axId val="531702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703328"/>
        <c:crosses val="autoZero"/>
        <c:auto val="1"/>
        <c:lblAlgn val="ctr"/>
        <c:lblOffset val="100"/>
        <c:noMultiLvlLbl val="0"/>
      </c:catAx>
      <c:valAx>
        <c:axId val="53170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702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16.276648000000002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03992"/>
        <c:axId val="532204384"/>
      </c:barChart>
      <c:catAx>
        <c:axId val="53220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04384"/>
        <c:crosses val="autoZero"/>
        <c:auto val="1"/>
        <c:lblAlgn val="ctr"/>
        <c:lblOffset val="100"/>
        <c:noMultiLvlLbl val="0"/>
      </c:catAx>
      <c:valAx>
        <c:axId val="53220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0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1.6108530999999999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205952"/>
        <c:axId val="532201640"/>
      </c:barChart>
      <c:catAx>
        <c:axId val="53220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201640"/>
        <c:crosses val="autoZero"/>
        <c:auto val="1"/>
        <c:lblAlgn val="ctr"/>
        <c:lblOffset val="100"/>
        <c:noMultiLvlLbl val="0"/>
      </c:catAx>
      <c:valAx>
        <c:axId val="53220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2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286.93054000000001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1424"/>
        <c:axId val="530946720"/>
      </c:barChart>
      <c:catAx>
        <c:axId val="53095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6720"/>
        <c:crosses val="autoZero"/>
        <c:auto val="1"/>
        <c:lblAlgn val="ctr"/>
        <c:lblOffset val="100"/>
        <c:noMultiLvlLbl val="0"/>
      </c:catAx>
      <c:valAx>
        <c:axId val="53094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1.6783863000000001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0248"/>
        <c:axId val="530951032"/>
      </c:barChart>
      <c:catAx>
        <c:axId val="53095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51032"/>
        <c:crosses val="autoZero"/>
        <c:auto val="1"/>
        <c:lblAlgn val="ctr"/>
        <c:lblOffset val="100"/>
        <c:noMultiLvlLbl val="0"/>
      </c:catAx>
      <c:valAx>
        <c:axId val="530951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17.644300000000001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7112"/>
        <c:axId val="530947504"/>
      </c:barChart>
      <c:catAx>
        <c:axId val="53094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7504"/>
        <c:crosses val="autoZero"/>
        <c:auto val="1"/>
        <c:lblAlgn val="ctr"/>
        <c:lblOffset val="100"/>
        <c:noMultiLvlLbl val="0"/>
      </c:catAx>
      <c:valAx>
        <c:axId val="53094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1.6108530999999999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50640"/>
        <c:axId val="530951816"/>
      </c:barChart>
      <c:catAx>
        <c:axId val="53095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51816"/>
        <c:crosses val="autoZero"/>
        <c:auto val="1"/>
        <c:lblAlgn val="ctr"/>
        <c:lblOffset val="100"/>
        <c:noMultiLvlLbl val="0"/>
      </c:catAx>
      <c:valAx>
        <c:axId val="53095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5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723.93719999999996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8288"/>
        <c:axId val="530945152"/>
      </c:barChart>
      <c:catAx>
        <c:axId val="53094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5152"/>
        <c:crosses val="autoZero"/>
        <c:auto val="1"/>
        <c:lblAlgn val="ctr"/>
        <c:lblOffset val="100"/>
        <c:noMultiLvlLbl val="0"/>
      </c:catAx>
      <c:valAx>
        <c:axId val="53094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10.488310999999999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47896"/>
        <c:axId val="530948680"/>
      </c:barChart>
      <c:catAx>
        <c:axId val="53094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48680"/>
        <c:crosses val="autoZero"/>
        <c:auto val="1"/>
        <c:lblAlgn val="ctr"/>
        <c:lblOffset val="100"/>
        <c:noMultiLvlLbl val="0"/>
      </c:catAx>
      <c:valAx>
        <c:axId val="53094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4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위대양, ID : H1800094)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08:59:54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2530.4816999999998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80.675039999999996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29.134903000000001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78.730999999999995</v>
      </c>
      <c r="G8" s="59">
        <f>'DRIs DATA 입력'!G8</f>
        <v>7.109</v>
      </c>
      <c r="H8" s="59">
        <f>'DRIs DATA 입력'!H8</f>
        <v>14.16</v>
      </c>
      <c r="I8" s="46"/>
      <c r="J8" s="59" t="s">
        <v>216</v>
      </c>
      <c r="K8" s="59">
        <f>'DRIs DATA 입력'!K8</f>
        <v>5.8719999999999999</v>
      </c>
      <c r="L8" s="59">
        <f>'DRIs DATA 입력'!L8</f>
        <v>10.137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692.64620000000002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20.148933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1.9404049999999999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286.93054000000001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97.509320000000002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2.1923474999999999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1.6783863000000001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17.644300000000001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1.6108530999999999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723.93719999999996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10.488310999999999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2.2469573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0.16411571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565.298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1499.4082000000001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6460.7489999999998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3301.6383999999998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79.257170000000002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100.967865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16.276648000000002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14.265313000000001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806.73910000000001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5.6353513000000001E-2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5.1839409999999999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173.13193999999999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127.32496999999999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9" sqref="G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291</v>
      </c>
      <c r="B1" s="61" t="s">
        <v>335</v>
      </c>
      <c r="G1" s="62" t="s">
        <v>292</v>
      </c>
      <c r="H1" s="61" t="s">
        <v>336</v>
      </c>
    </row>
    <row r="3" spans="1:27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294</v>
      </c>
      <c r="B4" s="67"/>
      <c r="C4" s="67"/>
      <c r="E4" s="69" t="s">
        <v>295</v>
      </c>
      <c r="F4" s="70"/>
      <c r="G4" s="70"/>
      <c r="H4" s="71"/>
      <c r="J4" s="69" t="s">
        <v>296</v>
      </c>
      <c r="K4" s="70"/>
      <c r="L4" s="71"/>
      <c r="N4" s="67" t="s">
        <v>300</v>
      </c>
      <c r="O4" s="67"/>
      <c r="P4" s="67"/>
      <c r="Q4" s="67"/>
      <c r="R4" s="67"/>
      <c r="S4" s="67"/>
      <c r="U4" s="67" t="s">
        <v>331</v>
      </c>
      <c r="V4" s="67"/>
      <c r="W4" s="67"/>
      <c r="X4" s="67"/>
      <c r="Y4" s="67"/>
      <c r="Z4" s="67"/>
    </row>
    <row r="5" spans="1:27" x14ac:dyDescent="0.3">
      <c r="A5" s="65"/>
      <c r="B5" s="65" t="s">
        <v>297</v>
      </c>
      <c r="C5" s="65" t="s">
        <v>298</v>
      </c>
      <c r="E5" s="65"/>
      <c r="F5" s="65" t="s">
        <v>299</v>
      </c>
      <c r="G5" s="65" t="s">
        <v>332</v>
      </c>
      <c r="H5" s="65" t="s">
        <v>300</v>
      </c>
      <c r="J5" s="65"/>
      <c r="K5" s="65" t="s">
        <v>333</v>
      </c>
      <c r="L5" s="65" t="s">
        <v>301</v>
      </c>
      <c r="N5" s="65"/>
      <c r="O5" s="65" t="s">
        <v>287</v>
      </c>
      <c r="P5" s="65" t="s">
        <v>276</v>
      </c>
      <c r="Q5" s="65" t="s">
        <v>302</v>
      </c>
      <c r="R5" s="65" t="s">
        <v>277</v>
      </c>
      <c r="S5" s="65" t="s">
        <v>298</v>
      </c>
      <c r="U5" s="65"/>
      <c r="V5" s="65" t="s">
        <v>287</v>
      </c>
      <c r="W5" s="65" t="s">
        <v>276</v>
      </c>
      <c r="X5" s="65" t="s">
        <v>302</v>
      </c>
      <c r="Y5" s="65" t="s">
        <v>277</v>
      </c>
      <c r="Z5" s="65" t="s">
        <v>298</v>
      </c>
    </row>
    <row r="6" spans="1:27" x14ac:dyDescent="0.3">
      <c r="A6" s="65" t="s">
        <v>294</v>
      </c>
      <c r="B6" s="65">
        <v>2000</v>
      </c>
      <c r="C6" s="65">
        <v>2530.4816999999998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304</v>
      </c>
      <c r="O6" s="65">
        <v>45</v>
      </c>
      <c r="P6" s="65">
        <v>55</v>
      </c>
      <c r="Q6" s="65">
        <v>0</v>
      </c>
      <c r="R6" s="65">
        <v>0</v>
      </c>
      <c r="S6" s="65">
        <v>80.675039999999996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29.134903000000001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78.730999999999995</v>
      </c>
      <c r="G8" s="65">
        <v>7.109</v>
      </c>
      <c r="H8" s="65">
        <v>14.16</v>
      </c>
      <c r="J8" s="65" t="s">
        <v>307</v>
      </c>
      <c r="K8" s="65">
        <v>5.8719999999999999</v>
      </c>
      <c r="L8" s="65">
        <v>10.137</v>
      </c>
    </row>
    <row r="13" spans="1:27" x14ac:dyDescent="0.3">
      <c r="A13" s="66" t="s">
        <v>334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308</v>
      </c>
      <c r="B14" s="67"/>
      <c r="C14" s="67"/>
      <c r="D14" s="67"/>
      <c r="E14" s="67"/>
      <c r="F14" s="67"/>
      <c r="H14" s="67" t="s">
        <v>309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326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276</v>
      </c>
      <c r="D15" s="65" t="s">
        <v>302</v>
      </c>
      <c r="E15" s="65" t="s">
        <v>277</v>
      </c>
      <c r="F15" s="65" t="s">
        <v>298</v>
      </c>
      <c r="H15" s="65"/>
      <c r="I15" s="65" t="s">
        <v>287</v>
      </c>
      <c r="J15" s="65" t="s">
        <v>276</v>
      </c>
      <c r="K15" s="65" t="s">
        <v>302</v>
      </c>
      <c r="L15" s="65" t="s">
        <v>277</v>
      </c>
      <c r="M15" s="65" t="s">
        <v>298</v>
      </c>
      <c r="O15" s="65"/>
      <c r="P15" s="65" t="s">
        <v>287</v>
      </c>
      <c r="Q15" s="65" t="s">
        <v>276</v>
      </c>
      <c r="R15" s="65" t="s">
        <v>302</v>
      </c>
      <c r="S15" s="65" t="s">
        <v>277</v>
      </c>
      <c r="T15" s="65" t="s">
        <v>298</v>
      </c>
      <c r="V15" s="65"/>
      <c r="W15" s="65" t="s">
        <v>287</v>
      </c>
      <c r="X15" s="65" t="s">
        <v>276</v>
      </c>
      <c r="Y15" s="65" t="s">
        <v>302</v>
      </c>
      <c r="Z15" s="65" t="s">
        <v>277</v>
      </c>
      <c r="AA15" s="65" t="s">
        <v>298</v>
      </c>
    </row>
    <row r="16" spans="1:27" x14ac:dyDescent="0.3">
      <c r="A16" s="65" t="s">
        <v>311</v>
      </c>
      <c r="B16" s="65">
        <v>500</v>
      </c>
      <c r="C16" s="65">
        <v>700</v>
      </c>
      <c r="D16" s="65">
        <v>0</v>
      </c>
      <c r="E16" s="65">
        <v>3000</v>
      </c>
      <c r="F16" s="65">
        <v>692.64620000000002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20.148933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1.9404049999999999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286.93054000000001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313</v>
      </c>
      <c r="B24" s="67"/>
      <c r="C24" s="67"/>
      <c r="D24" s="67"/>
      <c r="E24" s="67"/>
      <c r="F24" s="67"/>
      <c r="H24" s="67" t="s">
        <v>314</v>
      </c>
      <c r="I24" s="67"/>
      <c r="J24" s="67"/>
      <c r="K24" s="67"/>
      <c r="L24" s="67"/>
      <c r="M24" s="67"/>
      <c r="O24" s="67" t="s">
        <v>315</v>
      </c>
      <c r="P24" s="67"/>
      <c r="Q24" s="67"/>
      <c r="R24" s="67"/>
      <c r="S24" s="67"/>
      <c r="T24" s="67"/>
      <c r="V24" s="67" t="s">
        <v>316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278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276</v>
      </c>
      <c r="D25" s="65" t="s">
        <v>302</v>
      </c>
      <c r="E25" s="65" t="s">
        <v>277</v>
      </c>
      <c r="F25" s="65" t="s">
        <v>298</v>
      </c>
      <c r="H25" s="65"/>
      <c r="I25" s="65" t="s">
        <v>287</v>
      </c>
      <c r="J25" s="65" t="s">
        <v>276</v>
      </c>
      <c r="K25" s="65" t="s">
        <v>302</v>
      </c>
      <c r="L25" s="65" t="s">
        <v>277</v>
      </c>
      <c r="M25" s="65" t="s">
        <v>298</v>
      </c>
      <c r="O25" s="65"/>
      <c r="P25" s="65" t="s">
        <v>287</v>
      </c>
      <c r="Q25" s="65" t="s">
        <v>276</v>
      </c>
      <c r="R25" s="65" t="s">
        <v>302</v>
      </c>
      <c r="S25" s="65" t="s">
        <v>277</v>
      </c>
      <c r="T25" s="65" t="s">
        <v>298</v>
      </c>
      <c r="V25" s="65"/>
      <c r="W25" s="65" t="s">
        <v>287</v>
      </c>
      <c r="X25" s="65" t="s">
        <v>276</v>
      </c>
      <c r="Y25" s="65" t="s">
        <v>302</v>
      </c>
      <c r="Z25" s="65" t="s">
        <v>277</v>
      </c>
      <c r="AA25" s="65" t="s">
        <v>298</v>
      </c>
      <c r="AC25" s="65"/>
      <c r="AD25" s="65" t="s">
        <v>287</v>
      </c>
      <c r="AE25" s="65" t="s">
        <v>276</v>
      </c>
      <c r="AF25" s="65" t="s">
        <v>302</v>
      </c>
      <c r="AG25" s="65" t="s">
        <v>277</v>
      </c>
      <c r="AH25" s="65" t="s">
        <v>298</v>
      </c>
      <c r="AJ25" s="65"/>
      <c r="AK25" s="65" t="s">
        <v>287</v>
      </c>
      <c r="AL25" s="65" t="s">
        <v>276</v>
      </c>
      <c r="AM25" s="65" t="s">
        <v>302</v>
      </c>
      <c r="AN25" s="65" t="s">
        <v>277</v>
      </c>
      <c r="AO25" s="65" t="s">
        <v>298</v>
      </c>
      <c r="AQ25" s="65"/>
      <c r="AR25" s="65" t="s">
        <v>287</v>
      </c>
      <c r="AS25" s="65" t="s">
        <v>276</v>
      </c>
      <c r="AT25" s="65" t="s">
        <v>302</v>
      </c>
      <c r="AU25" s="65" t="s">
        <v>277</v>
      </c>
      <c r="AV25" s="65" t="s">
        <v>298</v>
      </c>
      <c r="AX25" s="65"/>
      <c r="AY25" s="65" t="s">
        <v>287</v>
      </c>
      <c r="AZ25" s="65" t="s">
        <v>276</v>
      </c>
      <c r="BA25" s="65" t="s">
        <v>302</v>
      </c>
      <c r="BB25" s="65" t="s">
        <v>277</v>
      </c>
      <c r="BC25" s="65" t="s">
        <v>298</v>
      </c>
      <c r="BE25" s="65"/>
      <c r="BF25" s="65" t="s">
        <v>287</v>
      </c>
      <c r="BG25" s="65" t="s">
        <v>276</v>
      </c>
      <c r="BH25" s="65" t="s">
        <v>302</v>
      </c>
      <c r="BI25" s="65" t="s">
        <v>277</v>
      </c>
      <c r="BJ25" s="65" t="s">
        <v>298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97.509320000000002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2.1923474999999999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1.6783863000000001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17.644300000000001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1.6108530999999999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723.93719999999996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10.488310999999999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2.2469573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0.16411571</v>
      </c>
    </row>
    <row r="33" spans="1:68" x14ac:dyDescent="0.3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279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327</v>
      </c>
      <c r="W34" s="67"/>
      <c r="X34" s="67"/>
      <c r="Y34" s="67"/>
      <c r="Z34" s="67"/>
      <c r="AA34" s="67"/>
      <c r="AC34" s="67" t="s">
        <v>280</v>
      </c>
      <c r="AD34" s="67"/>
      <c r="AE34" s="67"/>
      <c r="AF34" s="67"/>
      <c r="AG34" s="67"/>
      <c r="AH34" s="67"/>
      <c r="AJ34" s="67" t="s">
        <v>323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276</v>
      </c>
      <c r="D35" s="65" t="s">
        <v>302</v>
      </c>
      <c r="E35" s="65" t="s">
        <v>277</v>
      </c>
      <c r="F35" s="65" t="s">
        <v>298</v>
      </c>
      <c r="H35" s="65"/>
      <c r="I35" s="65" t="s">
        <v>287</v>
      </c>
      <c r="J35" s="65" t="s">
        <v>276</v>
      </c>
      <c r="K35" s="65" t="s">
        <v>302</v>
      </c>
      <c r="L35" s="65" t="s">
        <v>277</v>
      </c>
      <c r="M35" s="65" t="s">
        <v>298</v>
      </c>
      <c r="O35" s="65"/>
      <c r="P35" s="65" t="s">
        <v>287</v>
      </c>
      <c r="Q35" s="65" t="s">
        <v>276</v>
      </c>
      <c r="R35" s="65" t="s">
        <v>302</v>
      </c>
      <c r="S35" s="65" t="s">
        <v>277</v>
      </c>
      <c r="T35" s="65" t="s">
        <v>298</v>
      </c>
      <c r="V35" s="65"/>
      <c r="W35" s="65" t="s">
        <v>287</v>
      </c>
      <c r="X35" s="65" t="s">
        <v>276</v>
      </c>
      <c r="Y35" s="65" t="s">
        <v>302</v>
      </c>
      <c r="Z35" s="65" t="s">
        <v>277</v>
      </c>
      <c r="AA35" s="65" t="s">
        <v>298</v>
      </c>
      <c r="AC35" s="65"/>
      <c r="AD35" s="65" t="s">
        <v>287</v>
      </c>
      <c r="AE35" s="65" t="s">
        <v>276</v>
      </c>
      <c r="AF35" s="65" t="s">
        <v>302</v>
      </c>
      <c r="AG35" s="65" t="s">
        <v>277</v>
      </c>
      <c r="AH35" s="65" t="s">
        <v>298</v>
      </c>
      <c r="AJ35" s="65"/>
      <c r="AK35" s="65" t="s">
        <v>287</v>
      </c>
      <c r="AL35" s="65" t="s">
        <v>276</v>
      </c>
      <c r="AM35" s="65" t="s">
        <v>302</v>
      </c>
      <c r="AN35" s="65" t="s">
        <v>277</v>
      </c>
      <c r="AO35" s="65" t="s">
        <v>298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565.298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1499.4082000000001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6460.7489999999998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3301.6383999999998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79.257170000000002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100.967865</v>
      </c>
    </row>
    <row r="43" spans="1:68" x14ac:dyDescent="0.3">
      <c r="A43" s="66" t="s">
        <v>281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282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289</v>
      </c>
      <c r="AK44" s="67"/>
      <c r="AL44" s="67"/>
      <c r="AM44" s="67"/>
      <c r="AN44" s="67"/>
      <c r="AO44" s="67"/>
      <c r="AQ44" s="67" t="s">
        <v>283</v>
      </c>
      <c r="AR44" s="67"/>
      <c r="AS44" s="67"/>
      <c r="AT44" s="67"/>
      <c r="AU44" s="67"/>
      <c r="AV44" s="67"/>
      <c r="AX44" s="67" t="s">
        <v>330</v>
      </c>
      <c r="AY44" s="67"/>
      <c r="AZ44" s="67"/>
      <c r="BA44" s="67"/>
      <c r="BB44" s="67"/>
      <c r="BC44" s="67"/>
      <c r="BE44" s="67" t="s">
        <v>284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276</v>
      </c>
      <c r="D45" s="65" t="s">
        <v>302</v>
      </c>
      <c r="E45" s="65" t="s">
        <v>277</v>
      </c>
      <c r="F45" s="65" t="s">
        <v>298</v>
      </c>
      <c r="H45" s="65"/>
      <c r="I45" s="65" t="s">
        <v>287</v>
      </c>
      <c r="J45" s="65" t="s">
        <v>276</v>
      </c>
      <c r="K45" s="65" t="s">
        <v>302</v>
      </c>
      <c r="L45" s="65" t="s">
        <v>277</v>
      </c>
      <c r="M45" s="65" t="s">
        <v>298</v>
      </c>
      <c r="O45" s="65"/>
      <c r="P45" s="65" t="s">
        <v>287</v>
      </c>
      <c r="Q45" s="65" t="s">
        <v>276</v>
      </c>
      <c r="R45" s="65" t="s">
        <v>302</v>
      </c>
      <c r="S45" s="65" t="s">
        <v>277</v>
      </c>
      <c r="T45" s="65" t="s">
        <v>298</v>
      </c>
      <c r="V45" s="65"/>
      <c r="W45" s="65" t="s">
        <v>287</v>
      </c>
      <c r="X45" s="65" t="s">
        <v>276</v>
      </c>
      <c r="Y45" s="65" t="s">
        <v>302</v>
      </c>
      <c r="Z45" s="65" t="s">
        <v>277</v>
      </c>
      <c r="AA45" s="65" t="s">
        <v>298</v>
      </c>
      <c r="AC45" s="65"/>
      <c r="AD45" s="65" t="s">
        <v>287</v>
      </c>
      <c r="AE45" s="65" t="s">
        <v>276</v>
      </c>
      <c r="AF45" s="65" t="s">
        <v>302</v>
      </c>
      <c r="AG45" s="65" t="s">
        <v>277</v>
      </c>
      <c r="AH45" s="65" t="s">
        <v>298</v>
      </c>
      <c r="AJ45" s="65"/>
      <c r="AK45" s="65" t="s">
        <v>287</v>
      </c>
      <c r="AL45" s="65" t="s">
        <v>276</v>
      </c>
      <c r="AM45" s="65" t="s">
        <v>302</v>
      </c>
      <c r="AN45" s="65" t="s">
        <v>277</v>
      </c>
      <c r="AO45" s="65" t="s">
        <v>298</v>
      </c>
      <c r="AQ45" s="65"/>
      <c r="AR45" s="65" t="s">
        <v>287</v>
      </c>
      <c r="AS45" s="65" t="s">
        <v>276</v>
      </c>
      <c r="AT45" s="65" t="s">
        <v>302</v>
      </c>
      <c r="AU45" s="65" t="s">
        <v>277</v>
      </c>
      <c r="AV45" s="65" t="s">
        <v>298</v>
      </c>
      <c r="AX45" s="65"/>
      <c r="AY45" s="65" t="s">
        <v>287</v>
      </c>
      <c r="AZ45" s="65" t="s">
        <v>276</v>
      </c>
      <c r="BA45" s="65" t="s">
        <v>302</v>
      </c>
      <c r="BB45" s="65" t="s">
        <v>277</v>
      </c>
      <c r="BC45" s="65" t="s">
        <v>298</v>
      </c>
      <c r="BE45" s="65"/>
      <c r="BF45" s="65" t="s">
        <v>287</v>
      </c>
      <c r="BG45" s="65" t="s">
        <v>276</v>
      </c>
      <c r="BH45" s="65" t="s">
        <v>302</v>
      </c>
      <c r="BI45" s="65" t="s">
        <v>277</v>
      </c>
      <c r="BJ45" s="65" t="s">
        <v>298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16.276648000000002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14.265313000000001</v>
      </c>
      <c r="O46" s="65" t="s">
        <v>288</v>
      </c>
      <c r="P46" s="65">
        <v>600</v>
      </c>
      <c r="Q46" s="65">
        <v>800</v>
      </c>
      <c r="R46" s="65">
        <v>0</v>
      </c>
      <c r="S46" s="65">
        <v>10000</v>
      </c>
      <c r="T46" s="65">
        <v>806.73910000000001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5.6353513000000001E-2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5.1839409999999999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173.13193999999999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127.32496999999999</v>
      </c>
      <c r="AX46" s="65" t="s">
        <v>290</v>
      </c>
      <c r="AY46" s="65"/>
      <c r="AZ46" s="65"/>
      <c r="BA46" s="65"/>
      <c r="BB46" s="65"/>
      <c r="BC46" s="65"/>
      <c r="BE46" s="65" t="s">
        <v>285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:F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286</v>
      </c>
      <c r="D2" s="61">
        <v>66</v>
      </c>
      <c r="E2" s="61">
        <v>2530.4816999999998</v>
      </c>
      <c r="F2" s="61">
        <v>448.57297</v>
      </c>
      <c r="G2" s="61">
        <v>40.506317000000003</v>
      </c>
      <c r="H2" s="61">
        <v>21.035366</v>
      </c>
      <c r="I2" s="61">
        <v>19.470953000000002</v>
      </c>
      <c r="J2" s="61">
        <v>80.675039999999996</v>
      </c>
      <c r="K2" s="61">
        <v>49.523327000000002</v>
      </c>
      <c r="L2" s="61">
        <v>31.151717999999999</v>
      </c>
      <c r="M2" s="61">
        <v>29.134903000000001</v>
      </c>
      <c r="N2" s="61">
        <v>2.7601762000000001</v>
      </c>
      <c r="O2" s="61">
        <v>15.070812</v>
      </c>
      <c r="P2" s="61">
        <v>767.56830000000002</v>
      </c>
      <c r="Q2" s="61">
        <v>27.819323000000001</v>
      </c>
      <c r="R2" s="61">
        <v>692.64620000000002</v>
      </c>
      <c r="S2" s="61">
        <v>102.560356</v>
      </c>
      <c r="T2" s="61">
        <v>7081.0309999999999</v>
      </c>
      <c r="U2" s="61">
        <v>1.9404049999999999</v>
      </c>
      <c r="V2" s="61">
        <v>20.148933</v>
      </c>
      <c r="W2" s="61">
        <v>286.93054000000001</v>
      </c>
      <c r="X2" s="61">
        <v>97.509320000000002</v>
      </c>
      <c r="Y2" s="61">
        <v>2.1923474999999999</v>
      </c>
      <c r="Z2" s="61">
        <v>1.6783863000000001</v>
      </c>
      <c r="AA2" s="61">
        <v>17.644300000000001</v>
      </c>
      <c r="AB2" s="61">
        <v>1.6108530999999999</v>
      </c>
      <c r="AC2" s="61">
        <v>723.93719999999996</v>
      </c>
      <c r="AD2" s="61">
        <v>10.488310999999999</v>
      </c>
      <c r="AE2" s="61">
        <v>2.2469573</v>
      </c>
      <c r="AF2" s="61">
        <v>0.16411571</v>
      </c>
      <c r="AG2" s="61">
        <v>565.298</v>
      </c>
      <c r="AH2" s="61">
        <v>301.95589999999999</v>
      </c>
      <c r="AI2" s="61">
        <v>263.34204</v>
      </c>
      <c r="AJ2" s="61">
        <v>1499.4082000000001</v>
      </c>
      <c r="AK2" s="61">
        <v>6460.7489999999998</v>
      </c>
      <c r="AL2" s="61">
        <v>79.257170000000002</v>
      </c>
      <c r="AM2" s="61">
        <v>3301.6383999999998</v>
      </c>
      <c r="AN2" s="61">
        <v>100.967865</v>
      </c>
      <c r="AO2" s="61">
        <v>16.276648000000002</v>
      </c>
      <c r="AP2" s="61">
        <v>11.959650999999999</v>
      </c>
      <c r="AQ2" s="61">
        <v>4.3169969999999998</v>
      </c>
      <c r="AR2" s="61">
        <v>14.265313000000001</v>
      </c>
      <c r="AS2" s="61">
        <v>806.73910000000001</v>
      </c>
      <c r="AT2" s="61">
        <v>5.6353513000000001E-2</v>
      </c>
      <c r="AU2" s="61">
        <v>5.1839409999999999</v>
      </c>
      <c r="AV2" s="61">
        <v>173.13193999999999</v>
      </c>
      <c r="AW2" s="61">
        <v>127.32496999999999</v>
      </c>
      <c r="AX2" s="61">
        <v>3.7683763000000002E-2</v>
      </c>
      <c r="AY2" s="61">
        <v>1.7220907000000001</v>
      </c>
      <c r="AZ2" s="61">
        <v>428.97185999999999</v>
      </c>
      <c r="BA2" s="61">
        <v>33.101047999999999</v>
      </c>
      <c r="BB2" s="61">
        <v>8.9943720000000003</v>
      </c>
      <c r="BC2" s="61">
        <v>11.185705</v>
      </c>
      <c r="BD2" s="61">
        <v>12.905462999999999</v>
      </c>
      <c r="BE2" s="61">
        <v>0.75171480000000002</v>
      </c>
      <c r="BF2" s="61">
        <v>4.9739380000000004</v>
      </c>
      <c r="BG2" s="61">
        <v>4.5795576000000001E-4</v>
      </c>
      <c r="BH2" s="61">
        <v>2.2725929999999998E-3</v>
      </c>
      <c r="BI2" s="61">
        <v>1.8092501999999999E-3</v>
      </c>
      <c r="BJ2" s="61">
        <v>2.5674987999999999E-2</v>
      </c>
      <c r="BK2" s="61">
        <v>3.5227366999999997E-5</v>
      </c>
      <c r="BL2" s="61">
        <v>0.27502394000000002</v>
      </c>
      <c r="BM2" s="61">
        <v>3.6679613999999998</v>
      </c>
      <c r="BN2" s="61">
        <v>1.2688607999999999</v>
      </c>
      <c r="BO2" s="61">
        <v>71.624309999999994</v>
      </c>
      <c r="BP2" s="61">
        <v>12.468695</v>
      </c>
      <c r="BQ2" s="61">
        <v>24.847270000000002</v>
      </c>
      <c r="BR2" s="61">
        <v>89.403599999999997</v>
      </c>
      <c r="BS2" s="61">
        <v>26.798511999999999</v>
      </c>
      <c r="BT2" s="61">
        <v>15.095905</v>
      </c>
      <c r="BU2" s="61">
        <v>5.4763580000000004E-4</v>
      </c>
      <c r="BV2" s="61">
        <v>4.1642600000000001E-4</v>
      </c>
      <c r="BW2" s="61">
        <v>0.9855469</v>
      </c>
      <c r="BX2" s="61">
        <v>1.1269875</v>
      </c>
      <c r="BY2" s="61">
        <v>0.10711743999999999</v>
      </c>
      <c r="BZ2" s="61">
        <v>1.0875774000000001E-3</v>
      </c>
      <c r="CA2" s="61">
        <v>1.4664949</v>
      </c>
      <c r="CB2" s="61">
        <v>1.7281628E-4</v>
      </c>
      <c r="CC2" s="61">
        <v>0.12818225999999999</v>
      </c>
      <c r="CD2" s="61">
        <v>0.48159142999999999</v>
      </c>
      <c r="CE2" s="61">
        <v>4.0638458000000002E-2</v>
      </c>
      <c r="CF2" s="61">
        <v>1.2004864E-4</v>
      </c>
      <c r="CG2" s="61">
        <v>0</v>
      </c>
      <c r="CH2" s="61">
        <v>7.1520489999999997E-3</v>
      </c>
      <c r="CI2" s="61">
        <v>7.7246405000000002E-8</v>
      </c>
      <c r="CJ2" s="61">
        <v>1.4051480999999999</v>
      </c>
      <c r="CK2" s="61">
        <v>1.1395585999999999E-2</v>
      </c>
      <c r="CL2" s="61">
        <v>0.60408289999999998</v>
      </c>
      <c r="CM2" s="61">
        <v>3.4771423000000001</v>
      </c>
      <c r="CN2" s="61">
        <v>3255.181</v>
      </c>
      <c r="CO2" s="61">
        <v>5532.8829999999998</v>
      </c>
      <c r="CP2" s="61">
        <v>2585.7239</v>
      </c>
      <c r="CQ2" s="61">
        <v>993.19916000000001</v>
      </c>
      <c r="CR2" s="61">
        <v>611.61249999999995</v>
      </c>
      <c r="CS2" s="61">
        <v>676.077</v>
      </c>
      <c r="CT2" s="61">
        <v>3170.9232999999999</v>
      </c>
      <c r="CU2" s="61">
        <v>1681.62</v>
      </c>
      <c r="CV2" s="61">
        <v>2222.3991999999998</v>
      </c>
      <c r="CW2" s="61">
        <v>1765.5978</v>
      </c>
      <c r="CX2" s="61">
        <v>545.16112999999996</v>
      </c>
      <c r="CY2" s="61">
        <v>4417.6854999999996</v>
      </c>
      <c r="CZ2" s="61">
        <v>1639.7189000000001</v>
      </c>
      <c r="DA2" s="61">
        <v>4834.3320000000003</v>
      </c>
      <c r="DB2" s="61">
        <v>4908.8887000000004</v>
      </c>
      <c r="DC2" s="61">
        <v>6627.134</v>
      </c>
      <c r="DD2" s="61">
        <v>8996.8580000000002</v>
      </c>
      <c r="DE2" s="61">
        <v>1754.2292</v>
      </c>
      <c r="DF2" s="61">
        <v>5367.2219999999998</v>
      </c>
      <c r="DG2" s="61">
        <v>2187.7844</v>
      </c>
      <c r="DH2" s="61">
        <v>127.24079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33.101047999999999</v>
      </c>
      <c r="B6">
        <f>BB2</f>
        <v>8.9943720000000003</v>
      </c>
      <c r="C6">
        <f>BC2</f>
        <v>11.185705</v>
      </c>
      <c r="D6">
        <f>BD2</f>
        <v>12.905462999999999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P31" sqref="P3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20095</v>
      </c>
      <c r="C2" s="56">
        <f ca="1">YEAR(TODAY())-YEAR(B2)+IF(TODAY()&gt;=DATE(YEAR(TODAY()),MONTH(B2),DAY(B2)),0,-1)</f>
        <v>66</v>
      </c>
      <c r="E2" s="52">
        <v>160.5</v>
      </c>
      <c r="F2" s="53" t="s">
        <v>39</v>
      </c>
      <c r="G2" s="52">
        <v>81.599999999999994</v>
      </c>
      <c r="H2" s="51" t="s">
        <v>41</v>
      </c>
      <c r="I2" s="72">
        <f>ROUND(G3/E3^2,1)</f>
        <v>31.7</v>
      </c>
    </row>
    <row r="3" spans="1:9" x14ac:dyDescent="0.3">
      <c r="E3" s="51">
        <f>E2/100</f>
        <v>1.605</v>
      </c>
      <c r="F3" s="51" t="s">
        <v>40</v>
      </c>
      <c r="G3" s="51">
        <f>G2</f>
        <v>81.599999999999994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위대양, ID : H1800094)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08:59:54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6" sqref="V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44524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160.5</v>
      </c>
      <c r="L12" s="124"/>
      <c r="M12" s="117">
        <f>'개인정보 및 신체계측 입력'!G2</f>
        <v>81.599999999999994</v>
      </c>
      <c r="N12" s="118"/>
      <c r="O12" s="113" t="s">
        <v>271</v>
      </c>
      <c r="P12" s="107"/>
      <c r="Q12" s="90">
        <f>'개인정보 및 신체계측 입력'!I2</f>
        <v>31.7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위대양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78.730999999999995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7.109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14.16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10.1</v>
      </c>
      <c r="L72" s="36" t="s">
        <v>53</v>
      </c>
      <c r="M72" s="36">
        <f>ROUND('DRIs DATA'!K8,1)</f>
        <v>5.9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92.35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167.91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97.51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107.39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70.66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430.72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162.77000000000001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2021-12-03T00:38:00Z</dcterms:modified>
</cp:coreProperties>
</file>