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<sst xmlns="http://schemas.openxmlformats.org/spreadsheetml/2006/main" count="692" uniqueCount="351">
  <si>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</si>
  <si>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</si>
  <si>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</si>
  <si>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</si>
  <si>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</si>
  <si>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</si>
  <si>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</si>
  <si>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</si>
  <si>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</si>
  <si>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</si>
  <si>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</si>
  <si>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</si>
  <si>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</si>
  <si>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</si>
  <si>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</si>
  <si>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</si>
  <si>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</si>
  <si>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</si>
  <si>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</si>
  <si>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</si>
  <si>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</si>
  <si>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</si>
  <si>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</si>
  <si>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</si>
  <si>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</si>
  <si>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</si>
  <si>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</si>
  <si>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</si>
  <si>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</si>
  <si>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</si>
  <si>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</si>
  <si>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</si>
  <si>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</si>
  <si>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</si>
  <si>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</si>
  <si>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</si>
  <si>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</si>
  <si>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</si>
  <si>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</si>
  <si>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</si>
  <si>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</si>
  <si>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</si>
  <si>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</si>
  <si>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</si>
  <si>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</si>
  <si>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</si>
  <si>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</si>
  <si>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</si>
  <si>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</si>
  <si>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</si>
  <si>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</si>
  <si>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</si>
  <si>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</si>
  <si>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</si>
  <si>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</si>
  <si>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</si>
  <si>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</si>
  <si>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</si>
  <si>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</si>
  <si>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</si>
  <si>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</si>
  <si>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</si>
  <si>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</si>
  <si>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</si>
  <si>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</si>
  <si>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</si>
  <si>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</si>
  <si>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</si>
  <si>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</si>
  <si>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</si>
  <si>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</si>
  <si>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</si>
  <si>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</si>
  <si>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</si>
  <si>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</si>
  <si>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</si>
  <si>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</si>
  <si>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</si>
  <si>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</si>
  <si>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</si>
  <si>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</si>
  <si>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</si>
  <si>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</si>
  <si>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</si>
  <si>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</si>
  <si>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</si>
  <si>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</si>
  <si>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</si>
  <si>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</si>
  <si>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</si>
  <si>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</si>
  <si>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</si>
  <si>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</si>
  <si>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</si>
  <si>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</si>
  <si>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</si>
  <si>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</si>
  <si>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</si>
  <si>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</si>
  <si>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</si>
  <si>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</si>
  <si>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</si>
  <si>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</si>
  <si>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</si>
  <si>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</si>
  <si>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</si>
  <si>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</si>
  <si>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</si>
  <si>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</si>
  <si>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</si>
  <si>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</si>
  <si>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</si>
  <si>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</si>
  <si>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</si>
  <si>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</si>
  <si>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</si>
  <si>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</si>
  <si>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</si>
  <si>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</si>
  <si>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</si>
  <si>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</si>
  <si>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</si>
  <si>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</si>
  <si>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</si>
  <si>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</si>
  <si>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</si>
  <si>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</si>
  <si>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</si>
  <si>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</si>
  <si>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</si>
  <si>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</si>
  <si>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</si>
  <si>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</si>
  <si>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</si>
  <si>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</si>
  <si>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</si>
  <si>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</si>
  <si>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</si>
  <si>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</si>
  <si>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</si>
  <si>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</si>
  <si>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</si>
  <si>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</si>
  <si>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</si>
  <si>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</si>
  <si>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</si>
  <si>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</si>
  <si>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</si>
  <si>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</si>
  <si>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</si>
  <si>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</si>
  <si>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</si>
  <si>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</si>
  <si>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</si>
  <si>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</si>
  <si>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</si>
  <si>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</si>
  <si>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</si>
  <si>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</si>
  <si>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</si>
  <si>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</si>
  <si>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</si>
  <si>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</si>
  <si>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</si>
  <si>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</si>
  <si>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</si>
  <si>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</si>
  <si>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</si>
  <si>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</si>
  <si>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</si>
  <si>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</si>
  <si>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</si>
  <si>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</si>
  <si>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</si>
  <si>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</si>
  <si>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</si>
  <si>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</si>
  <si>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</si>
  <si>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</si>
  <si>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</si>
  <si>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</si>
  <si>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</si>
  <si>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</si>
  <si>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</si>
  <si>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</si>
  <si>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</si>
  <si>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</si>
  <si>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</si>
  <si>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</si>
  <si>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</si>
  <si>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</si>
  <si>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</si>
  <si>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</si>
  <si>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</si>
  <si>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</si>
  <si>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</si>
  <si>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</si>
  <si>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</si>
  <si>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</si>
  <si>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</si>
  <si>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</si>
  <si>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</si>
  <si>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</si>
  <si>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</si>
  <si>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</si>
  <si>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</si>
  <si>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</si>
  <si>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</si>
  <si>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</si>
  <si>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</si>
  <si>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</si>
  <si>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</si>
  <si>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</si>
  <si>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</si>
  <si>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</si>
  <si>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</si>
  <si>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</si>
  <si>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</si>
  <si>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</si>
  <si>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</si>
  <si>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</si>
  <si>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</si>
  <si>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</si>
  <si>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</si>
  <si>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</si>
  <si>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</si>
  <si>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</si>
  <si>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</si>
  <si>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</si>
  <si>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</si>
  <si>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</si>
  <si>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</si>
  <si>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</si>
  <si>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</si>
  <si>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</si>
  <si>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</si>
  <si>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</si>
  <si>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</si>
  <si>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</si>
  <si>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</si>
  <si>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</si>
  <si>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</si>
  <si>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</si>
  <si>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</si>
  <si>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</si>
  <si>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</si>
  <si>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</si>
  <si>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</si>
  <si>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</si>
  <si>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</si>
  <si>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</si>
  <si>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</si>
  <si>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</si>
  <si>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</si>
  <si>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</si>
  <si>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</si>
  <si>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</si>
  <si>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</si>
  <si>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</si>
  <si>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</si>
  <si>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</si>
  <si>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</si>
  <si>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</si>
  <si>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</si>
  <si>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</si>
  <si>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</si>
  <si>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</si>
  <si>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</si>
  <si>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</si>
  <si>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</si>
  <si>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</si>
  <si>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</si>
  <si>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</si>
  <si>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</si>
  <si>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</si>
  <si>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</si>
  <si>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</si>
  <si>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</si>
  <si>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</si>
  <si>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</si>
  <si>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</si>
  <si>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</si>
  <si>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</si>
  <si>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</si>
  <si>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</si>
  <si>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</si>
  <si>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</si>
  <si>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</si>
  <si>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</si>
  <si>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</si>
  <si>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</si>
  <si>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</si>
  <si>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</si>
  <si>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</si>
  <si>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</si>
  <si>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</si>
  <si>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</si>
  <si>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</si>
  <si>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비타민A(μg RAE/일)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</si>
  <si>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</si>
  <si>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</si>
  <si>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</si>
  <si>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</si>
  <si>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</si>
  <si>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</si>
  <si>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</si>
  <si>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</si>
  <si>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</si>
  <si>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</si>
  <si>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</si>
  <si>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</si>
  <si>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</si>
  <si>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</si>
  <si>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</si>
  <si>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</si>
  <si>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</si>
  <si>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</si>
  <si>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</si>
  <si>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</si>
  <si>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</si>
  <si>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</si>
  <si>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</si>
  <si>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</si>
  <si>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</si>
  <si>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(설문지 : FFQ 95문항 설문지, 사용자 : 남보희, ID : H1800104)</t>
  </si>
  <si>
    <t>2021년 12월 23일 11:03:40</t>
  </si>
  <si>
    <t>에너지(kcal)</t>
    <phoneticPr fontId="1" type="noConversion"/>
  </si>
  <si>
    <t>불포화지방산</t>
    <phoneticPr fontId="1" type="noConversion"/>
  </si>
  <si>
    <t>필요추정량</t>
    <phoneticPr fontId="1" type="noConversion"/>
  </si>
  <si>
    <t>n-6불포화</t>
    <phoneticPr fontId="1" type="noConversion"/>
  </si>
  <si>
    <t>권장섭취량</t>
    <phoneticPr fontId="1" type="noConversion"/>
  </si>
  <si>
    <t>충분섭취량</t>
    <phoneticPr fontId="1" type="noConversion"/>
  </si>
  <si>
    <t>적정비율(최대)</t>
    <phoneticPr fontId="1" type="noConversion"/>
  </si>
  <si>
    <t>섭취비율</t>
    <phoneticPr fontId="1" type="noConversion"/>
  </si>
  <si>
    <t>비타민K</t>
    <phoneticPr fontId="1" type="noConversion"/>
  </si>
  <si>
    <t>상한섭취량</t>
    <phoneticPr fontId="1" type="noConversion"/>
  </si>
  <si>
    <t>평균필요량</t>
    <phoneticPr fontId="1" type="noConversion"/>
  </si>
  <si>
    <t>섭취량</t>
    <phoneticPr fontId="1" type="noConversion"/>
  </si>
  <si>
    <t>수용성 비타민</t>
    <phoneticPr fontId="1" type="noConversion"/>
  </si>
  <si>
    <t>티아민</t>
    <phoneticPr fontId="1" type="noConversion"/>
  </si>
  <si>
    <t>권장섭취량</t>
    <phoneticPr fontId="1" type="noConversion"/>
  </si>
  <si>
    <t>섭취량</t>
    <phoneticPr fontId="1" type="noConversion"/>
  </si>
  <si>
    <t>평균필요량</t>
    <phoneticPr fontId="1" type="noConversion"/>
  </si>
  <si>
    <t>상한섭취량</t>
    <phoneticPr fontId="1" type="noConversion"/>
  </si>
  <si>
    <t>나트륨</t>
    <phoneticPr fontId="1" type="noConversion"/>
  </si>
  <si>
    <t>염소</t>
    <phoneticPr fontId="1" type="noConversion"/>
  </si>
  <si>
    <t>충분섭취량</t>
    <phoneticPr fontId="1" type="noConversion"/>
  </si>
  <si>
    <t>아연</t>
    <phoneticPr fontId="1" type="noConversion"/>
  </si>
  <si>
    <t>크롬</t>
    <phoneticPr fontId="1" type="noConversion"/>
  </si>
  <si>
    <t>H1800104</t>
  </si>
  <si>
    <t>남보희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</si>
</sst>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176.04867999999999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978240"/>
        <c:axId val="524145528"/>
      </c:barChart>
      <c:catAx>
        <c:axId val="10697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45528"/>
        <c:crosses val="autoZero"/>
        <c:auto val="1"/>
        <c:lblAlgn val="ctr"/>
        <c:lblOffset val="100"/>
        <c:noMultiLvlLbl val="0"/>
      </c:catAx>
      <c:valAx>
        <c:axId val="524145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97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6.0491339999999996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84400"/>
        <c:axId val="531908520"/>
      </c:barChart>
      <c:catAx>
        <c:axId val="52768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08520"/>
        <c:crosses val="autoZero"/>
        <c:auto val="1"/>
        <c:lblAlgn val="ctr"/>
        <c:lblOffset val="100"/>
        <c:noMultiLvlLbl val="0"/>
      </c:catAx>
      <c:valAx>
        <c:axId val="531908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8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4.4613747999999998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08912"/>
        <c:axId val="531913616"/>
      </c:barChart>
      <c:catAx>
        <c:axId val="53190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13616"/>
        <c:crosses val="autoZero"/>
        <c:auto val="1"/>
        <c:lblAlgn val="ctr"/>
        <c:lblOffset val="100"/>
        <c:noMultiLvlLbl val="0"/>
      </c:catAx>
      <c:valAx>
        <c:axId val="53191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0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2926.1970000000001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12048"/>
        <c:axId val="531910872"/>
      </c:barChart>
      <c:catAx>
        <c:axId val="53191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10872"/>
        <c:crosses val="autoZero"/>
        <c:auto val="1"/>
        <c:lblAlgn val="ctr"/>
        <c:lblOffset val="100"/>
        <c:noMultiLvlLbl val="0"/>
      </c:catAx>
      <c:valAx>
        <c:axId val="531910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1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7870.3410000000003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11656"/>
        <c:axId val="531907736"/>
      </c:barChart>
      <c:catAx>
        <c:axId val="53191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07736"/>
        <c:crosses val="autoZero"/>
        <c:auto val="1"/>
        <c:lblAlgn val="ctr"/>
        <c:lblOffset val="100"/>
        <c:noMultiLvlLbl val="0"/>
      </c:catAx>
      <c:valAx>
        <c:axId val="5319077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1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393.99054000000001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09696"/>
        <c:axId val="531911264"/>
      </c:barChart>
      <c:catAx>
        <c:axId val="53190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11264"/>
        <c:crosses val="autoZero"/>
        <c:auto val="1"/>
        <c:lblAlgn val="ctr"/>
        <c:lblOffset val="100"/>
        <c:noMultiLvlLbl val="0"/>
      </c:catAx>
      <c:valAx>
        <c:axId val="53191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0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320.93042000000003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08128"/>
        <c:axId val="531910088"/>
      </c:barChart>
      <c:catAx>
        <c:axId val="53190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10088"/>
        <c:crosses val="autoZero"/>
        <c:auto val="1"/>
        <c:lblAlgn val="ctr"/>
        <c:lblOffset val="100"/>
        <c:noMultiLvlLbl val="0"/>
      </c:catAx>
      <c:valAx>
        <c:axId val="53191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0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26.672105999999999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14792"/>
        <c:axId val="531915184"/>
      </c:barChart>
      <c:catAx>
        <c:axId val="531914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15184"/>
        <c:crosses val="autoZero"/>
        <c:auto val="1"/>
        <c:lblAlgn val="ctr"/>
        <c:lblOffset val="100"/>
        <c:noMultiLvlLbl val="0"/>
      </c:catAx>
      <c:valAx>
        <c:axId val="531915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14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1691.2351000000001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958936"/>
        <c:axId val="639962464"/>
      </c:barChart>
      <c:catAx>
        <c:axId val="63995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962464"/>
        <c:crosses val="autoZero"/>
        <c:auto val="1"/>
        <c:lblAlgn val="ctr"/>
        <c:lblOffset val="100"/>
        <c:noMultiLvlLbl val="0"/>
      </c:catAx>
      <c:valAx>
        <c:axId val="6399624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95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0.10018320999999999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961288"/>
        <c:axId val="639960896"/>
      </c:barChart>
      <c:catAx>
        <c:axId val="63996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960896"/>
        <c:crosses val="autoZero"/>
        <c:auto val="1"/>
        <c:lblAlgn val="ctr"/>
        <c:lblOffset val="100"/>
        <c:noMultiLvlLbl val="0"/>
      </c:catAx>
      <c:valAx>
        <c:axId val="63996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96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6.8340199999999998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956976"/>
        <c:axId val="639962072"/>
      </c:barChart>
      <c:catAx>
        <c:axId val="63995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962072"/>
        <c:crosses val="autoZero"/>
        <c:auto val="1"/>
        <c:lblAlgn val="ctr"/>
        <c:lblOffset val="100"/>
        <c:noMultiLvlLbl val="0"/>
      </c:catAx>
      <c:valAx>
        <c:axId val="639962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95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66.447739999999996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48272"/>
        <c:axId val="524146312"/>
      </c:barChart>
      <c:catAx>
        <c:axId val="52414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46312"/>
        <c:crosses val="autoZero"/>
        <c:auto val="1"/>
        <c:lblAlgn val="ctr"/>
        <c:lblOffset val="100"/>
        <c:noMultiLvlLbl val="0"/>
      </c:catAx>
      <c:valAx>
        <c:axId val="524146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4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1077.8552999999999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960504"/>
        <c:axId val="639962856"/>
      </c:barChart>
      <c:catAx>
        <c:axId val="63996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962856"/>
        <c:crosses val="autoZero"/>
        <c:auto val="1"/>
        <c:lblAlgn val="ctr"/>
        <c:lblOffset val="100"/>
        <c:noMultiLvlLbl val="0"/>
      </c:catAx>
      <c:valAx>
        <c:axId val="639962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96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206.87497999999999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963248"/>
        <c:axId val="639960112"/>
      </c:barChart>
      <c:catAx>
        <c:axId val="63996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960112"/>
        <c:crosses val="autoZero"/>
        <c:auto val="1"/>
        <c:lblAlgn val="ctr"/>
        <c:lblOffset val="100"/>
        <c:noMultiLvlLbl val="0"/>
      </c:catAx>
      <c:valAx>
        <c:axId val="639960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96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6.4340000000000002</c:v>
                </c:pt>
                <c:pt idx="1">
                  <c:v>14.973000000000001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39958152"/>
        <c:axId val="639961680"/>
      </c:barChart>
      <c:catAx>
        <c:axId val="63995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961680"/>
        <c:crosses val="autoZero"/>
        <c:auto val="1"/>
        <c:lblAlgn val="ctr"/>
        <c:lblOffset val="100"/>
        <c:noMultiLvlLbl val="0"/>
      </c:catAx>
      <c:valAx>
        <c:axId val="63996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95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35.929040000000001</c:v>
                </c:pt>
                <c:pt idx="1">
                  <c:v>41.179867000000002</c:v>
                </c:pt>
                <c:pt idx="2">
                  <c:v>41.093400000000003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1519.6289999999999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959720"/>
        <c:axId val="635999632"/>
      </c:barChart>
      <c:catAx>
        <c:axId val="63995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9632"/>
        <c:crosses val="autoZero"/>
        <c:auto val="1"/>
        <c:lblAlgn val="ctr"/>
        <c:lblOffset val="100"/>
        <c:noMultiLvlLbl val="0"/>
      </c:catAx>
      <c:valAx>
        <c:axId val="635999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95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43.950949999999999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000024"/>
        <c:axId val="635998456"/>
      </c:barChart>
      <c:catAx>
        <c:axId val="63600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8456"/>
        <c:crosses val="autoZero"/>
        <c:auto val="1"/>
        <c:lblAlgn val="ctr"/>
        <c:lblOffset val="100"/>
        <c:noMultiLvlLbl val="0"/>
      </c:catAx>
      <c:valAx>
        <c:axId val="635998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000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66.694000000000003</c:v>
                </c:pt>
                <c:pt idx="1">
                  <c:v>13.016</c:v>
                </c:pt>
                <c:pt idx="2">
                  <c:v>20.29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36002768"/>
        <c:axId val="635996888"/>
      </c:barChart>
      <c:catAx>
        <c:axId val="636002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6888"/>
        <c:crosses val="autoZero"/>
        <c:auto val="1"/>
        <c:lblAlgn val="ctr"/>
        <c:lblOffset val="100"/>
        <c:noMultiLvlLbl val="0"/>
      </c:catAx>
      <c:valAx>
        <c:axId val="63599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00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4393.6445000000003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003552"/>
        <c:axId val="635999240"/>
      </c:barChart>
      <c:catAx>
        <c:axId val="63600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9240"/>
        <c:crosses val="autoZero"/>
        <c:auto val="1"/>
        <c:lblAlgn val="ctr"/>
        <c:lblOffset val="100"/>
        <c:noMultiLvlLbl val="0"/>
      </c:catAx>
      <c:valAx>
        <c:axId val="635999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00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299.28748000000002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000808"/>
        <c:axId val="636001984"/>
      </c:barChart>
      <c:catAx>
        <c:axId val="63600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001984"/>
        <c:crosses val="autoZero"/>
        <c:auto val="1"/>
        <c:lblAlgn val="ctr"/>
        <c:lblOffset val="100"/>
        <c:noMultiLvlLbl val="0"/>
      </c:catAx>
      <c:valAx>
        <c:axId val="636001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00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1427.6205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003944"/>
        <c:axId val="635996496"/>
      </c:barChart>
      <c:catAx>
        <c:axId val="63600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6496"/>
        <c:crosses val="autoZero"/>
        <c:auto val="1"/>
        <c:lblAlgn val="ctr"/>
        <c:lblOffset val="100"/>
        <c:noMultiLvlLbl val="0"/>
      </c:catAx>
      <c:valAx>
        <c:axId val="635996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00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10.628447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46704"/>
        <c:axId val="524142392"/>
      </c:barChart>
      <c:catAx>
        <c:axId val="52414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42392"/>
        <c:crosses val="autoZero"/>
        <c:auto val="1"/>
        <c:lblAlgn val="ctr"/>
        <c:lblOffset val="100"/>
        <c:noMultiLvlLbl val="0"/>
      </c:catAx>
      <c:valAx>
        <c:axId val="524142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4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13174.525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997672"/>
        <c:axId val="635998848"/>
      </c:barChart>
      <c:catAx>
        <c:axId val="63599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8848"/>
        <c:crosses val="autoZero"/>
        <c:auto val="1"/>
        <c:lblAlgn val="ctr"/>
        <c:lblOffset val="100"/>
        <c:noMultiLvlLbl val="0"/>
      </c:catAx>
      <c:valAx>
        <c:axId val="635998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99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39.444823999999997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1700496"/>
        <c:axId val="641697360"/>
      </c:barChart>
      <c:catAx>
        <c:axId val="64170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1697360"/>
        <c:crosses val="autoZero"/>
        <c:auto val="1"/>
        <c:lblAlgn val="ctr"/>
        <c:lblOffset val="100"/>
        <c:noMultiLvlLbl val="0"/>
      </c:catAx>
      <c:valAx>
        <c:axId val="641697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170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5.2696389999999997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1697752"/>
        <c:axId val="641699320"/>
      </c:barChart>
      <c:catAx>
        <c:axId val="641697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1699320"/>
        <c:crosses val="autoZero"/>
        <c:auto val="1"/>
        <c:lblAlgn val="ctr"/>
        <c:lblOffset val="100"/>
        <c:noMultiLvlLbl val="0"/>
      </c:catAx>
      <c:valAx>
        <c:axId val="641699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1697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785.00319999999999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83224"/>
        <c:axId val="527681656"/>
      </c:barChart>
      <c:catAx>
        <c:axId val="52768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81656"/>
        <c:crosses val="autoZero"/>
        <c:auto val="1"/>
        <c:lblAlgn val="ctr"/>
        <c:lblOffset val="100"/>
        <c:noMultiLvlLbl val="0"/>
      </c:catAx>
      <c:valAx>
        <c:axId val="527681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8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3.7914287999999998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84792"/>
        <c:axId val="527682832"/>
      </c:barChart>
      <c:catAx>
        <c:axId val="527684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82832"/>
        <c:crosses val="autoZero"/>
        <c:auto val="1"/>
        <c:lblAlgn val="ctr"/>
        <c:lblOffset val="100"/>
        <c:noMultiLvlLbl val="0"/>
      </c:catAx>
      <c:valAx>
        <c:axId val="527682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84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35.191727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86752"/>
        <c:axId val="527683616"/>
      </c:barChart>
      <c:catAx>
        <c:axId val="52768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83616"/>
        <c:crosses val="autoZero"/>
        <c:auto val="1"/>
        <c:lblAlgn val="ctr"/>
        <c:lblOffset val="100"/>
        <c:noMultiLvlLbl val="0"/>
      </c:catAx>
      <c:valAx>
        <c:axId val="52768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8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5.2696389999999997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82048"/>
        <c:axId val="527687144"/>
      </c:barChart>
      <c:catAx>
        <c:axId val="52768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87144"/>
        <c:crosses val="autoZero"/>
        <c:auto val="1"/>
        <c:lblAlgn val="ctr"/>
        <c:lblOffset val="100"/>
        <c:noMultiLvlLbl val="0"/>
      </c:catAx>
      <c:valAx>
        <c:axId val="527687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8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1482.1775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87928"/>
        <c:axId val="527685184"/>
      </c:barChart>
      <c:catAx>
        <c:axId val="527687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85184"/>
        <c:crosses val="autoZero"/>
        <c:auto val="1"/>
        <c:lblAlgn val="ctr"/>
        <c:lblOffset val="100"/>
        <c:noMultiLvlLbl val="0"/>
      </c:catAx>
      <c:valAx>
        <c:axId val="527685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8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26.490127999999999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82440"/>
        <c:axId val="527685968"/>
      </c:barChart>
      <c:catAx>
        <c:axId val="52768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85968"/>
        <c:crosses val="autoZero"/>
        <c:auto val="1"/>
        <c:lblAlgn val="ctr"/>
        <c:lblOffset val="100"/>
        <c:noMultiLvlLbl val="0"/>
      </c:catAx>
      <c:valAx>
        <c:axId val="527685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8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남보희, ID : H1800104)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23일 11:03:40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4393.6445000000003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176.04867999999999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66.447739999999996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66.694000000000003</v>
      </c>
      <c r="G8" s="59">
        <f>'DRIs DATA 입력'!G8</f>
        <v>13.016</v>
      </c>
      <c r="H8" s="59">
        <f>'DRIs DATA 입력'!H8</f>
        <v>20.29</v>
      </c>
      <c r="I8" s="46"/>
      <c r="J8" s="59" t="s">
        <v>216</v>
      </c>
      <c r="K8" s="59">
        <f>'DRIs DATA 입력'!K8</f>
        <v>6.4340000000000002</v>
      </c>
      <c r="L8" s="59">
        <f>'DRIs DATA 입력'!L8</f>
        <v>14.973000000000001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1519.6289999999999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43.950949999999999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10.628447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785.00319999999999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299.28748000000002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4.3776250000000001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3.7914287999999998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35.191727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5.2696389999999997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1482.1775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26.490127999999999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6.0491339999999996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4.4613747999999998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1427.6205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2926.1970000000001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13174.525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7870.3410000000003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393.99054000000001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320.93042000000003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39.444823999999997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26.672105999999999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1691.2351000000001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0.10018320999999999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6.8340199999999998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1077.8552999999999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206.87497999999999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9" sqref="I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323</v>
      </c>
      <c r="B1" s="61" t="s">
        <v>324</v>
      </c>
      <c r="G1" s="62" t="s">
        <v>277</v>
      </c>
      <c r="H1" s="61" t="s">
        <v>325</v>
      </c>
    </row>
    <row r="3" spans="1:27" x14ac:dyDescent="0.3">
      <c r="A3" s="68" t="s">
        <v>278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326</v>
      </c>
      <c r="B4" s="67"/>
      <c r="C4" s="67"/>
      <c r="E4" s="69" t="s">
        <v>280</v>
      </c>
      <c r="F4" s="70"/>
      <c r="G4" s="70"/>
      <c r="H4" s="71"/>
      <c r="J4" s="69" t="s">
        <v>327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281</v>
      </c>
      <c r="V4" s="67"/>
      <c r="W4" s="67"/>
      <c r="X4" s="67"/>
      <c r="Y4" s="67"/>
      <c r="Z4" s="67"/>
    </row>
    <row r="5" spans="1:27" x14ac:dyDescent="0.3">
      <c r="A5" s="65"/>
      <c r="B5" s="65" t="s">
        <v>328</v>
      </c>
      <c r="C5" s="65" t="s">
        <v>282</v>
      </c>
      <c r="E5" s="65"/>
      <c r="F5" s="65" t="s">
        <v>50</v>
      </c>
      <c r="G5" s="65" t="s">
        <v>283</v>
      </c>
      <c r="H5" s="65" t="s">
        <v>46</v>
      </c>
      <c r="J5" s="65"/>
      <c r="K5" s="65" t="s">
        <v>284</v>
      </c>
      <c r="L5" s="65" t="s">
        <v>329</v>
      </c>
      <c r="N5" s="65"/>
      <c r="O5" s="65" t="s">
        <v>285</v>
      </c>
      <c r="P5" s="65" t="s">
        <v>286</v>
      </c>
      <c r="Q5" s="65" t="s">
        <v>287</v>
      </c>
      <c r="R5" s="65" t="s">
        <v>288</v>
      </c>
      <c r="S5" s="65" t="s">
        <v>282</v>
      </c>
      <c r="U5" s="65"/>
      <c r="V5" s="65" t="s">
        <v>285</v>
      </c>
      <c r="W5" s="65" t="s">
        <v>330</v>
      </c>
      <c r="X5" s="65" t="s">
        <v>331</v>
      </c>
      <c r="Y5" s="65" t="s">
        <v>288</v>
      </c>
      <c r="Z5" s="65" t="s">
        <v>282</v>
      </c>
    </row>
    <row r="6" spans="1:27" x14ac:dyDescent="0.3">
      <c r="A6" s="65" t="s">
        <v>279</v>
      </c>
      <c r="B6" s="65">
        <v>2200</v>
      </c>
      <c r="C6" s="65">
        <v>4393.6445000000003</v>
      </c>
      <c r="E6" s="65" t="s">
        <v>289</v>
      </c>
      <c r="F6" s="65">
        <v>55</v>
      </c>
      <c r="G6" s="65">
        <v>15</v>
      </c>
      <c r="H6" s="65">
        <v>7</v>
      </c>
      <c r="J6" s="65" t="s">
        <v>289</v>
      </c>
      <c r="K6" s="65">
        <v>0.1</v>
      </c>
      <c r="L6" s="65">
        <v>4</v>
      </c>
      <c r="N6" s="65" t="s">
        <v>290</v>
      </c>
      <c r="O6" s="65">
        <v>50</v>
      </c>
      <c r="P6" s="65">
        <v>60</v>
      </c>
      <c r="Q6" s="65">
        <v>0</v>
      </c>
      <c r="R6" s="65">
        <v>0</v>
      </c>
      <c r="S6" s="65">
        <v>176.04867999999999</v>
      </c>
      <c r="U6" s="65" t="s">
        <v>291</v>
      </c>
      <c r="V6" s="65">
        <v>0</v>
      </c>
      <c r="W6" s="65">
        <v>0</v>
      </c>
      <c r="X6" s="65">
        <v>25</v>
      </c>
      <c r="Y6" s="65">
        <v>0</v>
      </c>
      <c r="Z6" s="65">
        <v>66.447739999999996</v>
      </c>
    </row>
    <row r="7" spans="1:27" x14ac:dyDescent="0.3">
      <c r="E7" s="65" t="s">
        <v>292</v>
      </c>
      <c r="F7" s="65">
        <v>65</v>
      </c>
      <c r="G7" s="65">
        <v>30</v>
      </c>
      <c r="H7" s="65">
        <v>20</v>
      </c>
      <c r="J7" s="65" t="s">
        <v>332</v>
      </c>
      <c r="K7" s="65">
        <v>1</v>
      </c>
      <c r="L7" s="65">
        <v>10</v>
      </c>
    </row>
    <row r="8" spans="1:27" x14ac:dyDescent="0.3">
      <c r="E8" s="65" t="s">
        <v>293</v>
      </c>
      <c r="F8" s="65">
        <v>66.694000000000003</v>
      </c>
      <c r="G8" s="65">
        <v>13.016</v>
      </c>
      <c r="H8" s="65">
        <v>20.29</v>
      </c>
      <c r="J8" s="65" t="s">
        <v>333</v>
      </c>
      <c r="K8" s="65">
        <v>6.4340000000000002</v>
      </c>
      <c r="L8" s="65">
        <v>14.973000000000001</v>
      </c>
    </row>
    <row r="13" spans="1:27" x14ac:dyDescent="0.3">
      <c r="A13" s="66" t="s">
        <v>294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295</v>
      </c>
      <c r="B14" s="67"/>
      <c r="C14" s="67"/>
      <c r="D14" s="67"/>
      <c r="E14" s="67"/>
      <c r="F14" s="67"/>
      <c r="H14" s="67" t="s">
        <v>296</v>
      </c>
      <c r="I14" s="67"/>
      <c r="J14" s="67"/>
      <c r="K14" s="67"/>
      <c r="L14" s="67"/>
      <c r="M14" s="67"/>
      <c r="O14" s="67" t="s">
        <v>297</v>
      </c>
      <c r="P14" s="67"/>
      <c r="Q14" s="67"/>
      <c r="R14" s="67"/>
      <c r="S14" s="67"/>
      <c r="T14" s="67"/>
      <c r="V14" s="67" t="s">
        <v>334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285</v>
      </c>
      <c r="C15" s="65" t="s">
        <v>286</v>
      </c>
      <c r="D15" s="65" t="s">
        <v>287</v>
      </c>
      <c r="E15" s="65" t="s">
        <v>335</v>
      </c>
      <c r="F15" s="65" t="s">
        <v>282</v>
      </c>
      <c r="H15" s="65"/>
      <c r="I15" s="65" t="s">
        <v>336</v>
      </c>
      <c r="J15" s="65" t="s">
        <v>286</v>
      </c>
      <c r="K15" s="65" t="s">
        <v>287</v>
      </c>
      <c r="L15" s="65" t="s">
        <v>288</v>
      </c>
      <c r="M15" s="65" t="s">
        <v>337</v>
      </c>
      <c r="O15" s="65"/>
      <c r="P15" s="65" t="s">
        <v>285</v>
      </c>
      <c r="Q15" s="65" t="s">
        <v>330</v>
      </c>
      <c r="R15" s="65" t="s">
        <v>287</v>
      </c>
      <c r="S15" s="65" t="s">
        <v>288</v>
      </c>
      <c r="T15" s="65" t="s">
        <v>282</v>
      </c>
      <c r="V15" s="65"/>
      <c r="W15" s="65" t="s">
        <v>285</v>
      </c>
      <c r="X15" s="65" t="s">
        <v>286</v>
      </c>
      <c r="Y15" s="65" t="s">
        <v>287</v>
      </c>
      <c r="Z15" s="65" t="s">
        <v>288</v>
      </c>
      <c r="AA15" s="65" t="s">
        <v>282</v>
      </c>
    </row>
    <row r="16" spans="1:27" x14ac:dyDescent="0.3">
      <c r="A16" s="65" t="s">
        <v>298</v>
      </c>
      <c r="B16" s="65">
        <v>530</v>
      </c>
      <c r="C16" s="65">
        <v>750</v>
      </c>
      <c r="D16" s="65">
        <v>0</v>
      </c>
      <c r="E16" s="65">
        <v>3000</v>
      </c>
      <c r="F16" s="65">
        <v>1519.6289999999999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43.950949999999999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10.628447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785.00319999999999</v>
      </c>
    </row>
    <row r="23" spans="1:62" x14ac:dyDescent="0.3">
      <c r="A23" s="66" t="s">
        <v>338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299</v>
      </c>
      <c r="B24" s="67"/>
      <c r="C24" s="67"/>
      <c r="D24" s="67"/>
      <c r="E24" s="67"/>
      <c r="F24" s="67"/>
      <c r="H24" s="67" t="s">
        <v>339</v>
      </c>
      <c r="I24" s="67"/>
      <c r="J24" s="67"/>
      <c r="K24" s="67"/>
      <c r="L24" s="67"/>
      <c r="M24" s="67"/>
      <c r="O24" s="67" t="s">
        <v>300</v>
      </c>
      <c r="P24" s="67"/>
      <c r="Q24" s="67"/>
      <c r="R24" s="67"/>
      <c r="S24" s="67"/>
      <c r="T24" s="67"/>
      <c r="V24" s="67" t="s">
        <v>301</v>
      </c>
      <c r="W24" s="67"/>
      <c r="X24" s="67"/>
      <c r="Y24" s="67"/>
      <c r="Z24" s="67"/>
      <c r="AA24" s="67"/>
      <c r="AC24" s="67" t="s">
        <v>302</v>
      </c>
      <c r="AD24" s="67"/>
      <c r="AE24" s="67"/>
      <c r="AF24" s="67"/>
      <c r="AG24" s="67"/>
      <c r="AH24" s="67"/>
      <c r="AJ24" s="67" t="s">
        <v>303</v>
      </c>
      <c r="AK24" s="67"/>
      <c r="AL24" s="67"/>
      <c r="AM24" s="67"/>
      <c r="AN24" s="67"/>
      <c r="AO24" s="67"/>
      <c r="AQ24" s="67" t="s">
        <v>304</v>
      </c>
      <c r="AR24" s="67"/>
      <c r="AS24" s="67"/>
      <c r="AT24" s="67"/>
      <c r="AU24" s="67"/>
      <c r="AV24" s="67"/>
      <c r="AX24" s="67" t="s">
        <v>305</v>
      </c>
      <c r="AY24" s="67"/>
      <c r="AZ24" s="67"/>
      <c r="BA24" s="67"/>
      <c r="BB24" s="67"/>
      <c r="BC24" s="67"/>
      <c r="BE24" s="67" t="s">
        <v>306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285</v>
      </c>
      <c r="C25" s="65" t="s">
        <v>286</v>
      </c>
      <c r="D25" s="65" t="s">
        <v>287</v>
      </c>
      <c r="E25" s="65" t="s">
        <v>335</v>
      </c>
      <c r="F25" s="65" t="s">
        <v>282</v>
      </c>
      <c r="H25" s="65"/>
      <c r="I25" s="65" t="s">
        <v>285</v>
      </c>
      <c r="J25" s="65" t="s">
        <v>286</v>
      </c>
      <c r="K25" s="65" t="s">
        <v>287</v>
      </c>
      <c r="L25" s="65" t="s">
        <v>288</v>
      </c>
      <c r="M25" s="65" t="s">
        <v>282</v>
      </c>
      <c r="O25" s="65"/>
      <c r="P25" s="65" t="s">
        <v>336</v>
      </c>
      <c r="Q25" s="65" t="s">
        <v>340</v>
      </c>
      <c r="R25" s="65" t="s">
        <v>331</v>
      </c>
      <c r="S25" s="65" t="s">
        <v>288</v>
      </c>
      <c r="T25" s="65" t="s">
        <v>341</v>
      </c>
      <c r="V25" s="65"/>
      <c r="W25" s="65" t="s">
        <v>342</v>
      </c>
      <c r="X25" s="65" t="s">
        <v>330</v>
      </c>
      <c r="Y25" s="65" t="s">
        <v>287</v>
      </c>
      <c r="Z25" s="65" t="s">
        <v>343</v>
      </c>
      <c r="AA25" s="65" t="s">
        <v>282</v>
      </c>
      <c r="AC25" s="65"/>
      <c r="AD25" s="65" t="s">
        <v>285</v>
      </c>
      <c r="AE25" s="65" t="s">
        <v>286</v>
      </c>
      <c r="AF25" s="65" t="s">
        <v>331</v>
      </c>
      <c r="AG25" s="65" t="s">
        <v>288</v>
      </c>
      <c r="AH25" s="65" t="s">
        <v>282</v>
      </c>
      <c r="AJ25" s="65"/>
      <c r="AK25" s="65" t="s">
        <v>285</v>
      </c>
      <c r="AL25" s="65" t="s">
        <v>286</v>
      </c>
      <c r="AM25" s="65" t="s">
        <v>287</v>
      </c>
      <c r="AN25" s="65" t="s">
        <v>288</v>
      </c>
      <c r="AO25" s="65" t="s">
        <v>282</v>
      </c>
      <c r="AQ25" s="65"/>
      <c r="AR25" s="65" t="s">
        <v>336</v>
      </c>
      <c r="AS25" s="65" t="s">
        <v>286</v>
      </c>
      <c r="AT25" s="65" t="s">
        <v>331</v>
      </c>
      <c r="AU25" s="65" t="s">
        <v>288</v>
      </c>
      <c r="AV25" s="65" t="s">
        <v>282</v>
      </c>
      <c r="AX25" s="65"/>
      <c r="AY25" s="65" t="s">
        <v>285</v>
      </c>
      <c r="AZ25" s="65" t="s">
        <v>286</v>
      </c>
      <c r="BA25" s="65" t="s">
        <v>287</v>
      </c>
      <c r="BB25" s="65" t="s">
        <v>288</v>
      </c>
      <c r="BC25" s="65" t="s">
        <v>282</v>
      </c>
      <c r="BE25" s="65"/>
      <c r="BF25" s="65" t="s">
        <v>285</v>
      </c>
      <c r="BG25" s="65" t="s">
        <v>330</v>
      </c>
      <c r="BH25" s="65" t="s">
        <v>287</v>
      </c>
      <c r="BI25" s="65" t="s">
        <v>343</v>
      </c>
      <c r="BJ25" s="65" t="s">
        <v>282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299.28748000000002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4.3776250000000001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3.7914287999999998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35.191727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5.2696389999999997</v>
      </c>
      <c r="AJ26" s="65" t="s">
        <v>307</v>
      </c>
      <c r="AK26" s="65">
        <v>320</v>
      </c>
      <c r="AL26" s="65">
        <v>400</v>
      </c>
      <c r="AM26" s="65">
        <v>0</v>
      </c>
      <c r="AN26" s="65">
        <v>1000</v>
      </c>
      <c r="AO26" s="65">
        <v>1482.1775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26.490127999999999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6.0491339999999996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4.4613747999999998</v>
      </c>
    </row>
    <row r="33" spans="1:68" x14ac:dyDescent="0.3">
      <c r="A33" s="66" t="s">
        <v>308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309</v>
      </c>
      <c r="I34" s="67"/>
      <c r="J34" s="67"/>
      <c r="K34" s="67"/>
      <c r="L34" s="67"/>
      <c r="M34" s="67"/>
      <c r="O34" s="67" t="s">
        <v>344</v>
      </c>
      <c r="P34" s="67"/>
      <c r="Q34" s="67"/>
      <c r="R34" s="67"/>
      <c r="S34" s="67"/>
      <c r="T34" s="67"/>
      <c r="V34" s="67" t="s">
        <v>310</v>
      </c>
      <c r="W34" s="67"/>
      <c r="X34" s="67"/>
      <c r="Y34" s="67"/>
      <c r="Z34" s="67"/>
      <c r="AA34" s="67"/>
      <c r="AC34" s="67" t="s">
        <v>345</v>
      </c>
      <c r="AD34" s="67"/>
      <c r="AE34" s="67"/>
      <c r="AF34" s="67"/>
      <c r="AG34" s="67"/>
      <c r="AH34" s="67"/>
      <c r="AJ34" s="67" t="s">
        <v>311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336</v>
      </c>
      <c r="C35" s="65" t="s">
        <v>286</v>
      </c>
      <c r="D35" s="65" t="s">
        <v>346</v>
      </c>
      <c r="E35" s="65" t="s">
        <v>288</v>
      </c>
      <c r="F35" s="65" t="s">
        <v>282</v>
      </c>
      <c r="H35" s="65"/>
      <c r="I35" s="65" t="s">
        <v>285</v>
      </c>
      <c r="J35" s="65" t="s">
        <v>330</v>
      </c>
      <c r="K35" s="65" t="s">
        <v>287</v>
      </c>
      <c r="L35" s="65" t="s">
        <v>288</v>
      </c>
      <c r="M35" s="65" t="s">
        <v>282</v>
      </c>
      <c r="O35" s="65"/>
      <c r="P35" s="65" t="s">
        <v>336</v>
      </c>
      <c r="Q35" s="65" t="s">
        <v>286</v>
      </c>
      <c r="R35" s="65" t="s">
        <v>287</v>
      </c>
      <c r="S35" s="65" t="s">
        <v>288</v>
      </c>
      <c r="T35" s="65" t="s">
        <v>282</v>
      </c>
      <c r="V35" s="65"/>
      <c r="W35" s="65" t="s">
        <v>285</v>
      </c>
      <c r="X35" s="65" t="s">
        <v>286</v>
      </c>
      <c r="Y35" s="65" t="s">
        <v>331</v>
      </c>
      <c r="Z35" s="65" t="s">
        <v>288</v>
      </c>
      <c r="AA35" s="65" t="s">
        <v>282</v>
      </c>
      <c r="AC35" s="65"/>
      <c r="AD35" s="65" t="s">
        <v>285</v>
      </c>
      <c r="AE35" s="65" t="s">
        <v>286</v>
      </c>
      <c r="AF35" s="65" t="s">
        <v>287</v>
      </c>
      <c r="AG35" s="65" t="s">
        <v>288</v>
      </c>
      <c r="AH35" s="65" t="s">
        <v>282</v>
      </c>
      <c r="AJ35" s="65"/>
      <c r="AK35" s="65" t="s">
        <v>285</v>
      </c>
      <c r="AL35" s="65" t="s">
        <v>330</v>
      </c>
      <c r="AM35" s="65" t="s">
        <v>287</v>
      </c>
      <c r="AN35" s="65" t="s">
        <v>288</v>
      </c>
      <c r="AO35" s="65" t="s">
        <v>282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1427.6205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2926.1970000000001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13174.525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7870.3410000000003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393.99054000000001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320.93042000000003</v>
      </c>
    </row>
    <row r="43" spans="1:68" x14ac:dyDescent="0.3">
      <c r="A43" s="66" t="s">
        <v>312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313</v>
      </c>
      <c r="B44" s="67"/>
      <c r="C44" s="67"/>
      <c r="D44" s="67"/>
      <c r="E44" s="67"/>
      <c r="F44" s="67"/>
      <c r="H44" s="67" t="s">
        <v>347</v>
      </c>
      <c r="I44" s="67"/>
      <c r="J44" s="67"/>
      <c r="K44" s="67"/>
      <c r="L44" s="67"/>
      <c r="M44" s="67"/>
      <c r="O44" s="67" t="s">
        <v>314</v>
      </c>
      <c r="P44" s="67"/>
      <c r="Q44" s="67"/>
      <c r="R44" s="67"/>
      <c r="S44" s="67"/>
      <c r="T44" s="67"/>
      <c r="V44" s="67" t="s">
        <v>315</v>
      </c>
      <c r="W44" s="67"/>
      <c r="X44" s="67"/>
      <c r="Y44" s="67"/>
      <c r="Z44" s="67"/>
      <c r="AA44" s="67"/>
      <c r="AC44" s="67" t="s">
        <v>316</v>
      </c>
      <c r="AD44" s="67"/>
      <c r="AE44" s="67"/>
      <c r="AF44" s="67"/>
      <c r="AG44" s="67"/>
      <c r="AH44" s="67"/>
      <c r="AJ44" s="67" t="s">
        <v>317</v>
      </c>
      <c r="AK44" s="67"/>
      <c r="AL44" s="67"/>
      <c r="AM44" s="67"/>
      <c r="AN44" s="67"/>
      <c r="AO44" s="67"/>
      <c r="AQ44" s="67" t="s">
        <v>318</v>
      </c>
      <c r="AR44" s="67"/>
      <c r="AS44" s="67"/>
      <c r="AT44" s="67"/>
      <c r="AU44" s="67"/>
      <c r="AV44" s="67"/>
      <c r="AX44" s="67" t="s">
        <v>319</v>
      </c>
      <c r="AY44" s="67"/>
      <c r="AZ44" s="67"/>
      <c r="BA44" s="67"/>
      <c r="BB44" s="67"/>
      <c r="BC44" s="67"/>
      <c r="BE44" s="67" t="s">
        <v>348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336</v>
      </c>
      <c r="C45" s="65" t="s">
        <v>286</v>
      </c>
      <c r="D45" s="65" t="s">
        <v>287</v>
      </c>
      <c r="E45" s="65" t="s">
        <v>288</v>
      </c>
      <c r="F45" s="65" t="s">
        <v>337</v>
      </c>
      <c r="H45" s="65"/>
      <c r="I45" s="65" t="s">
        <v>285</v>
      </c>
      <c r="J45" s="65" t="s">
        <v>286</v>
      </c>
      <c r="K45" s="65" t="s">
        <v>346</v>
      </c>
      <c r="L45" s="65" t="s">
        <v>335</v>
      </c>
      <c r="M45" s="65" t="s">
        <v>282</v>
      </c>
      <c r="O45" s="65"/>
      <c r="P45" s="65" t="s">
        <v>285</v>
      </c>
      <c r="Q45" s="65" t="s">
        <v>286</v>
      </c>
      <c r="R45" s="65" t="s">
        <v>287</v>
      </c>
      <c r="S45" s="65" t="s">
        <v>288</v>
      </c>
      <c r="T45" s="65" t="s">
        <v>337</v>
      </c>
      <c r="V45" s="65"/>
      <c r="W45" s="65" t="s">
        <v>336</v>
      </c>
      <c r="X45" s="65" t="s">
        <v>340</v>
      </c>
      <c r="Y45" s="65" t="s">
        <v>287</v>
      </c>
      <c r="Z45" s="65" t="s">
        <v>288</v>
      </c>
      <c r="AA45" s="65" t="s">
        <v>282</v>
      </c>
      <c r="AC45" s="65"/>
      <c r="AD45" s="65" t="s">
        <v>285</v>
      </c>
      <c r="AE45" s="65" t="s">
        <v>286</v>
      </c>
      <c r="AF45" s="65" t="s">
        <v>287</v>
      </c>
      <c r="AG45" s="65" t="s">
        <v>288</v>
      </c>
      <c r="AH45" s="65" t="s">
        <v>337</v>
      </c>
      <c r="AJ45" s="65"/>
      <c r="AK45" s="65" t="s">
        <v>285</v>
      </c>
      <c r="AL45" s="65" t="s">
        <v>286</v>
      </c>
      <c r="AM45" s="65" t="s">
        <v>287</v>
      </c>
      <c r="AN45" s="65" t="s">
        <v>288</v>
      </c>
      <c r="AO45" s="65" t="s">
        <v>282</v>
      </c>
      <c r="AQ45" s="65"/>
      <c r="AR45" s="65" t="s">
        <v>336</v>
      </c>
      <c r="AS45" s="65" t="s">
        <v>340</v>
      </c>
      <c r="AT45" s="65" t="s">
        <v>287</v>
      </c>
      <c r="AU45" s="65" t="s">
        <v>288</v>
      </c>
      <c r="AV45" s="65" t="s">
        <v>282</v>
      </c>
      <c r="AX45" s="65"/>
      <c r="AY45" s="65" t="s">
        <v>285</v>
      </c>
      <c r="AZ45" s="65" t="s">
        <v>286</v>
      </c>
      <c r="BA45" s="65" t="s">
        <v>331</v>
      </c>
      <c r="BB45" s="65" t="s">
        <v>288</v>
      </c>
      <c r="BC45" s="65" t="s">
        <v>337</v>
      </c>
      <c r="BE45" s="65"/>
      <c r="BF45" s="65" t="s">
        <v>342</v>
      </c>
      <c r="BG45" s="65" t="s">
        <v>340</v>
      </c>
      <c r="BH45" s="65" t="s">
        <v>287</v>
      </c>
      <c r="BI45" s="65" t="s">
        <v>343</v>
      </c>
      <c r="BJ45" s="65" t="s">
        <v>282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39.444823999999997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26.672105999999999</v>
      </c>
      <c r="O46" s="65" t="s">
        <v>320</v>
      </c>
      <c r="P46" s="65">
        <v>600</v>
      </c>
      <c r="Q46" s="65">
        <v>800</v>
      </c>
      <c r="R46" s="65">
        <v>0</v>
      </c>
      <c r="S46" s="65">
        <v>10000</v>
      </c>
      <c r="T46" s="65">
        <v>1691.2351000000001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0.10018320999999999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6.8340199999999998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1077.8552999999999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206.87497999999999</v>
      </c>
      <c r="AX46" s="65" t="s">
        <v>321</v>
      </c>
      <c r="AY46" s="65"/>
      <c r="AZ46" s="65"/>
      <c r="BA46" s="65"/>
      <c r="BB46" s="65"/>
      <c r="BC46" s="65"/>
      <c r="BE46" s="65" t="s">
        <v>322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1" sqref="F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349</v>
      </c>
      <c r="B2" s="61" t="s">
        <v>350</v>
      </c>
      <c r="C2" s="61" t="s">
        <v>276</v>
      </c>
      <c r="D2" s="61">
        <v>60</v>
      </c>
      <c r="E2" s="61">
        <v>4393.6445000000003</v>
      </c>
      <c r="F2" s="61">
        <v>578.69380000000001</v>
      </c>
      <c r="G2" s="61">
        <v>112.93966</v>
      </c>
      <c r="H2" s="61">
        <v>55.984974000000001</v>
      </c>
      <c r="I2" s="61">
        <v>56.954684999999998</v>
      </c>
      <c r="J2" s="61">
        <v>176.04867999999999</v>
      </c>
      <c r="K2" s="61">
        <v>81.376014999999995</v>
      </c>
      <c r="L2" s="61">
        <v>94.672669999999997</v>
      </c>
      <c r="M2" s="61">
        <v>66.447739999999996</v>
      </c>
      <c r="N2" s="61">
        <v>7.9043140000000003</v>
      </c>
      <c r="O2" s="61">
        <v>39.214053999999997</v>
      </c>
      <c r="P2" s="61">
        <v>2670.3735000000001</v>
      </c>
      <c r="Q2" s="61">
        <v>59.986800000000002</v>
      </c>
      <c r="R2" s="61">
        <v>1519.6289999999999</v>
      </c>
      <c r="S2" s="61">
        <v>299.96210000000002</v>
      </c>
      <c r="T2" s="61">
        <v>14636.002</v>
      </c>
      <c r="U2" s="61">
        <v>10.628447</v>
      </c>
      <c r="V2" s="61">
        <v>43.950949999999999</v>
      </c>
      <c r="W2" s="61">
        <v>785.00319999999999</v>
      </c>
      <c r="X2" s="61">
        <v>299.28748000000002</v>
      </c>
      <c r="Y2" s="61">
        <v>4.3776250000000001</v>
      </c>
      <c r="Z2" s="61">
        <v>3.7914287999999998</v>
      </c>
      <c r="AA2" s="61">
        <v>35.191727</v>
      </c>
      <c r="AB2" s="61">
        <v>5.2696389999999997</v>
      </c>
      <c r="AC2" s="61">
        <v>1482.1775</v>
      </c>
      <c r="AD2" s="61">
        <v>26.490127999999999</v>
      </c>
      <c r="AE2" s="61">
        <v>6.0491339999999996</v>
      </c>
      <c r="AF2" s="61">
        <v>4.4613747999999998</v>
      </c>
      <c r="AG2" s="61">
        <v>1427.6205</v>
      </c>
      <c r="AH2" s="61">
        <v>735.73517000000004</v>
      </c>
      <c r="AI2" s="61">
        <v>691.88530000000003</v>
      </c>
      <c r="AJ2" s="61">
        <v>2926.1970000000001</v>
      </c>
      <c r="AK2" s="61">
        <v>13174.525</v>
      </c>
      <c r="AL2" s="61">
        <v>393.99054000000001</v>
      </c>
      <c r="AM2" s="61">
        <v>7870.3410000000003</v>
      </c>
      <c r="AN2" s="61">
        <v>320.93042000000003</v>
      </c>
      <c r="AO2" s="61">
        <v>39.444823999999997</v>
      </c>
      <c r="AP2" s="61">
        <v>27.257781999999999</v>
      </c>
      <c r="AQ2" s="61">
        <v>12.187042</v>
      </c>
      <c r="AR2" s="61">
        <v>26.672105999999999</v>
      </c>
      <c r="AS2" s="61">
        <v>1691.2351000000001</v>
      </c>
      <c r="AT2" s="61">
        <v>0.10018320999999999</v>
      </c>
      <c r="AU2" s="61">
        <v>6.8340199999999998</v>
      </c>
      <c r="AV2" s="61">
        <v>1077.8552999999999</v>
      </c>
      <c r="AW2" s="61">
        <v>206.87497999999999</v>
      </c>
      <c r="AX2" s="61">
        <v>0.38681855999999998</v>
      </c>
      <c r="AY2" s="61">
        <v>3.4521185999999999</v>
      </c>
      <c r="AZ2" s="61">
        <v>813.66376000000002</v>
      </c>
      <c r="BA2" s="61">
        <v>118.25005</v>
      </c>
      <c r="BB2" s="61">
        <v>35.929040000000001</v>
      </c>
      <c r="BC2" s="61">
        <v>41.179867000000002</v>
      </c>
      <c r="BD2" s="61">
        <v>41.093400000000003</v>
      </c>
      <c r="BE2" s="61">
        <v>3.2448955000000002</v>
      </c>
      <c r="BF2" s="61">
        <v>16.666508</v>
      </c>
      <c r="BG2" s="61">
        <v>6.9387240000000003E-3</v>
      </c>
      <c r="BH2" s="61">
        <v>5.9671219999999997E-2</v>
      </c>
      <c r="BI2" s="61">
        <v>4.8549160000000001E-2</v>
      </c>
      <c r="BJ2" s="61">
        <v>0.24112633999999999</v>
      </c>
      <c r="BK2" s="61">
        <v>5.3374800000000001E-4</v>
      </c>
      <c r="BL2" s="61">
        <v>0.81463163999999999</v>
      </c>
      <c r="BM2" s="61">
        <v>7.7013544999999999</v>
      </c>
      <c r="BN2" s="61">
        <v>1.7335404999999999</v>
      </c>
      <c r="BO2" s="61">
        <v>119.75124</v>
      </c>
      <c r="BP2" s="61">
        <v>20.118786</v>
      </c>
      <c r="BQ2" s="61">
        <v>41.624706000000003</v>
      </c>
      <c r="BR2" s="61">
        <v>152.62496999999999</v>
      </c>
      <c r="BS2" s="61">
        <v>69.79316</v>
      </c>
      <c r="BT2" s="61">
        <v>21.020036999999999</v>
      </c>
      <c r="BU2" s="61">
        <v>0.3484641</v>
      </c>
      <c r="BV2" s="61">
        <v>0.17804633</v>
      </c>
      <c r="BW2" s="61">
        <v>1.5439217000000001</v>
      </c>
      <c r="BX2" s="61">
        <v>3.1604337999999998</v>
      </c>
      <c r="BY2" s="61">
        <v>0.40277347000000002</v>
      </c>
      <c r="BZ2" s="61">
        <v>2.9646659999999999E-3</v>
      </c>
      <c r="CA2" s="61">
        <v>2.2421381</v>
      </c>
      <c r="CB2" s="61">
        <v>0.10215846000000001</v>
      </c>
      <c r="CC2" s="61">
        <v>0.65092059999999996</v>
      </c>
      <c r="CD2" s="61">
        <v>4.5517054000000003</v>
      </c>
      <c r="CE2" s="61">
        <v>0.26562010000000003</v>
      </c>
      <c r="CF2" s="61">
        <v>0.9735009</v>
      </c>
      <c r="CG2" s="61">
        <v>6.2249995E-7</v>
      </c>
      <c r="CH2" s="61">
        <v>0.11372193</v>
      </c>
      <c r="CI2" s="61">
        <v>6.3708406000000002E-3</v>
      </c>
      <c r="CJ2" s="61">
        <v>9.9944749999999996</v>
      </c>
      <c r="CK2" s="61">
        <v>6.5579004999999996E-2</v>
      </c>
      <c r="CL2" s="61">
        <v>3.3180442000000001</v>
      </c>
      <c r="CM2" s="61">
        <v>7.2754526000000004</v>
      </c>
      <c r="CN2" s="61">
        <v>6173.6352999999999</v>
      </c>
      <c r="CO2" s="61">
        <v>10808.137000000001</v>
      </c>
      <c r="CP2" s="61">
        <v>7672.5929999999998</v>
      </c>
      <c r="CQ2" s="61">
        <v>2397.5243999999998</v>
      </c>
      <c r="CR2" s="61">
        <v>1257.9738</v>
      </c>
      <c r="CS2" s="61">
        <v>965.17290000000003</v>
      </c>
      <c r="CT2" s="61">
        <v>6206.8429999999998</v>
      </c>
      <c r="CU2" s="61">
        <v>4178.1367</v>
      </c>
      <c r="CV2" s="61">
        <v>2866.5227</v>
      </c>
      <c r="CW2" s="61">
        <v>4833.723</v>
      </c>
      <c r="CX2" s="61">
        <v>1404.5590999999999</v>
      </c>
      <c r="CY2" s="61">
        <v>7279.9740000000002</v>
      </c>
      <c r="CZ2" s="61">
        <v>3998.7350000000001</v>
      </c>
      <c r="DA2" s="61">
        <v>9755.0820000000003</v>
      </c>
      <c r="DB2" s="61">
        <v>8439.6740000000009</v>
      </c>
      <c r="DC2" s="61">
        <v>14707.308999999999</v>
      </c>
      <c r="DD2" s="61">
        <v>23409.495999999999</v>
      </c>
      <c r="DE2" s="61">
        <v>5478.0625</v>
      </c>
      <c r="DF2" s="61">
        <v>8882.982</v>
      </c>
      <c r="DG2" s="61">
        <v>5569.9643999999998</v>
      </c>
      <c r="DH2" s="61">
        <v>338.82094999999998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118.25005</v>
      </c>
      <c r="B6">
        <f>BB2</f>
        <v>35.929040000000001</v>
      </c>
      <c r="C6">
        <f>BC2</f>
        <v>41.179867000000002</v>
      </c>
      <c r="D6">
        <f>BD2</f>
        <v>41.093400000000003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22319</v>
      </c>
      <c r="C2" s="56">
        <f ca="1">YEAR(TODAY())-YEAR(B2)+IF(TODAY()&gt;=DATE(YEAR(TODAY()),MONTH(B2),DAY(B2)),0,-1)</f>
        <v>60</v>
      </c>
      <c r="E2" s="52">
        <v>167.1</v>
      </c>
      <c r="F2" s="53" t="s">
        <v>39</v>
      </c>
      <c r="G2" s="52">
        <v>66</v>
      </c>
      <c r="H2" s="51" t="s">
        <v>41</v>
      </c>
      <c r="I2" s="72">
        <f>ROUND(G3/E3^2,1)</f>
        <v>23.6</v>
      </c>
    </row>
    <row r="3" spans="1:9" x14ac:dyDescent="0.3">
      <c r="E3" s="51">
        <f>E2/100</f>
        <v>1.671</v>
      </c>
      <c r="F3" s="51" t="s">
        <v>40</v>
      </c>
      <c r="G3" s="51">
        <f>G2</f>
        <v>66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44543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남보희, ID : H1800104)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23일 11:03:40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4" sqref="Z24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44543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60</v>
      </c>
      <c r="G12" s="94"/>
      <c r="H12" s="94"/>
      <c r="I12" s="94"/>
      <c r="K12" s="123">
        <f>'개인정보 및 신체계측 입력'!E2</f>
        <v>167.1</v>
      </c>
      <c r="L12" s="124"/>
      <c r="M12" s="117">
        <f>'개인정보 및 신체계측 입력'!G2</f>
        <v>66</v>
      </c>
      <c r="N12" s="118"/>
      <c r="O12" s="113" t="s">
        <v>271</v>
      </c>
      <c r="P12" s="107"/>
      <c r="Q12" s="90">
        <f>'개인정보 및 신체계측 입력'!I2</f>
        <v>23.6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남보희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66.694000000000003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13.016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20.29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15</v>
      </c>
      <c r="L72" s="36" t="s">
        <v>53</v>
      </c>
      <c r="M72" s="36">
        <f>ROUND('DRIs DATA'!K8,1)</f>
        <v>6.4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202.62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366.26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299.29000000000002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351.31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178.45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878.3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394.45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2021-12-23T02:54:34Z</dcterms:modified>
</cp:coreProperties>
</file>