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<sst xmlns="http://schemas.openxmlformats.org/spreadsheetml/2006/main" count="692" uniqueCount="337">
  <si>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</si>
  <si>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</si>
  <si>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</si>
  <si>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</si>
  <si>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</si>
  <si>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</si>
  <si>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</si>
  <si>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</si>
  <si>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</si>
  <si>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</si>
  <si>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</si>
  <si>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</si>
  <si>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</si>
  <si>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</si>
  <si>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</si>
  <si>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</si>
  <si>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</si>
  <si>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</si>
  <si>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</si>
  <si>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</si>
  <si>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</si>
  <si>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</si>
  <si>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</si>
  <si>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</si>
  <si>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</si>
  <si>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</si>
  <si>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</si>
  <si>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</si>
  <si>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</si>
  <si>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</si>
  <si>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</si>
  <si>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</si>
  <si>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</si>
  <si>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</si>
  <si>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</si>
  <si>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</si>
  <si>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</si>
  <si>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</si>
  <si>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</si>
  <si>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</si>
  <si>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</si>
  <si>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</si>
  <si>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</si>
  <si>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</si>
  <si>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</si>
  <si>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</si>
  <si>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</si>
  <si>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</si>
  <si>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</si>
  <si>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</si>
  <si>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</si>
  <si>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</si>
  <si>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</si>
  <si>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</si>
  <si>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</si>
  <si>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</si>
  <si>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</si>
  <si>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</si>
  <si>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</si>
  <si>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</si>
  <si>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</si>
  <si>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</si>
  <si>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</si>
  <si>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</si>
  <si>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</si>
  <si>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</si>
  <si>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</si>
  <si>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</si>
  <si>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</si>
  <si>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</si>
  <si>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</si>
  <si>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</si>
  <si>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</si>
  <si>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</si>
  <si>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</si>
  <si>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</si>
  <si>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</si>
  <si>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</si>
  <si>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</si>
  <si>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</si>
  <si>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</si>
  <si>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</si>
  <si>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</si>
  <si>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</si>
  <si>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</si>
  <si>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</si>
  <si>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</si>
  <si>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</si>
  <si>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</si>
  <si>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</si>
  <si>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</si>
  <si>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</si>
  <si>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</si>
  <si>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</si>
  <si>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</si>
  <si>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</si>
  <si>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</si>
  <si>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</si>
  <si>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</si>
  <si>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</si>
  <si>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</si>
  <si>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</si>
  <si>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</si>
  <si>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</si>
  <si>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</si>
  <si>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</si>
  <si>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</si>
  <si>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</si>
  <si>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</si>
  <si>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</si>
  <si>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</si>
  <si>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</si>
  <si>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</si>
  <si>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</si>
  <si>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</si>
  <si>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</si>
  <si>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</si>
  <si>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</si>
  <si>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</si>
  <si>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</si>
  <si>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</si>
  <si>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</si>
  <si>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</si>
  <si>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</si>
  <si>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</si>
  <si>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</si>
  <si>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</si>
  <si>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</si>
  <si>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</si>
  <si>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</si>
  <si>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</si>
  <si>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</si>
  <si>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</si>
  <si>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</si>
  <si>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</si>
  <si>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</si>
  <si>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</si>
  <si>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</si>
  <si>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</si>
  <si>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</si>
  <si>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</si>
  <si>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</si>
  <si>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</si>
  <si>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</si>
  <si>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</si>
  <si>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</si>
  <si>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</si>
  <si>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</si>
  <si>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</si>
  <si>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</si>
  <si>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</si>
  <si>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</si>
  <si>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</si>
  <si>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</si>
  <si>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</si>
  <si>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</si>
  <si>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</si>
  <si>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</si>
  <si>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</si>
  <si>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</si>
  <si>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</si>
  <si>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</si>
  <si>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</si>
  <si>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</si>
  <si>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</si>
  <si>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</si>
  <si>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</si>
  <si>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</si>
  <si>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</si>
  <si>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</si>
  <si>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</si>
  <si>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</si>
  <si>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</si>
  <si>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</si>
  <si>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</si>
  <si>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</si>
  <si>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</si>
  <si>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</si>
  <si>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</si>
  <si>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</si>
  <si>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</si>
  <si>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</si>
  <si>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</si>
  <si>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</si>
  <si>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</si>
  <si>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</si>
  <si>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</si>
  <si>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</si>
  <si>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</si>
  <si>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</si>
  <si>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</si>
  <si>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</si>
  <si>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</si>
  <si>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</si>
  <si>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</si>
  <si>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</si>
  <si>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</si>
  <si>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</si>
  <si>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</si>
  <si>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</si>
  <si>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</si>
  <si>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</si>
  <si>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</si>
  <si>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</si>
  <si>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</si>
  <si>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</si>
  <si>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</si>
  <si>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</si>
  <si>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</si>
  <si>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</si>
  <si>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</si>
  <si>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</si>
  <si>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</si>
  <si>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</si>
  <si>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</si>
  <si>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</si>
  <si>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</si>
  <si>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</si>
  <si>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</si>
  <si>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</si>
  <si>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</si>
  <si>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</si>
  <si>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</si>
  <si>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</si>
  <si>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</si>
  <si>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</si>
  <si>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</si>
  <si>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</si>
  <si>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</si>
  <si>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</si>
  <si>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</si>
  <si>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</si>
  <si>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</si>
  <si>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</si>
  <si>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</si>
  <si>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</si>
  <si>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</si>
  <si>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</si>
  <si>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</si>
  <si>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</si>
  <si>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</si>
  <si>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</si>
  <si>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</si>
  <si>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</si>
  <si>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</si>
  <si>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</si>
  <si>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</si>
  <si>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</si>
  <si>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</si>
  <si>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</si>
  <si>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</si>
  <si>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</si>
  <si>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</si>
  <si>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</si>
  <si>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</si>
  <si>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</si>
  <si>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</si>
  <si>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</si>
  <si>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</si>
  <si>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</si>
  <si>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</si>
  <si>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</si>
  <si>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</si>
  <si>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</si>
  <si>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</si>
  <si>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</si>
  <si>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</si>
  <si>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</si>
  <si>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</si>
  <si>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</si>
  <si>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</si>
  <si>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</si>
  <si>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</si>
  <si>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</si>
  <si>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</si>
  <si>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</si>
  <si>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</si>
  <si>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</si>
  <si>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</si>
  <si>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</si>
  <si>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</si>
  <si>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</si>
  <si>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</si>
  <si>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</si>
  <si>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</si>
  <si>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</si>
  <si>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</si>
  <si>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</si>
  <si>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</si>
  <si>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</si>
  <si>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</si>
  <si>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</si>
  <si>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</si>
  <si>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</si>
  <si>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</si>
  <si>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</si>
  <si>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</si>
  <si>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</si>
  <si>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</si>
  <si>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</si>
  <si>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지방</t>
    <phoneticPr fontId="1" type="noConversion"/>
  </si>
  <si>
    <t>n-6불포화</t>
    <phoneticPr fontId="1" type="noConversion"/>
  </si>
  <si>
    <t>식이섬유(g/일)</t>
    <phoneticPr fontId="1" type="noConversion"/>
  </si>
  <si>
    <t>섭취비율</t>
    <phoneticPr fontId="1" type="noConversion"/>
  </si>
  <si>
    <t>비타민E</t>
    <phoneticPr fontId="1" type="noConversion"/>
  </si>
  <si>
    <t>비타민K</t>
    <phoneticPr fontId="1" type="noConversion"/>
  </si>
  <si>
    <t>M</t>
  </si>
  <si>
    <t>적정비율(최대)</t>
    <phoneticPr fontId="1" type="noConversion"/>
  </si>
  <si>
    <t>평균필요량</t>
    <phoneticPr fontId="1" type="noConversion"/>
  </si>
  <si>
    <t>단백질(g/일)</t>
    <phoneticPr fontId="1" type="noConversion"/>
  </si>
  <si>
    <t>티아민</t>
    <phoneticPr fontId="1" type="noConversion"/>
  </si>
  <si>
    <t>비오틴</t>
    <phoneticPr fontId="1" type="noConversion"/>
  </si>
  <si>
    <t>아연</t>
    <phoneticPr fontId="1" type="noConversion"/>
  </si>
  <si>
    <t>요오드</t>
    <phoneticPr fontId="1" type="noConversion"/>
  </si>
  <si>
    <t>몰리브덴(ug/일)</t>
    <phoneticPr fontId="1" type="noConversion"/>
  </si>
  <si>
    <t>(설문지 : FFQ 95문항 설문지, 사용자 : 김지년, ID : H1800114)</t>
  </si>
  <si>
    <t>2022년 01월 11일 16:08:58</t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</si>
  <si>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</si>
  <si>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</si>
  <si>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</si>
  <si>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</si>
  <si>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</si>
  <si>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</si>
  <si>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충분섭취량</t>
    <phoneticPr fontId="1" type="noConversion"/>
  </si>
  <si>
    <t>적정비율(최소)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</si>
  <si>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</si>
  <si>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</si>
  <si>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</si>
  <si>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</si>
  <si>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</si>
  <si>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</si>
  <si>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엽산(μg DFE/일)</t>
    <phoneticPr fontId="1" type="noConversion"/>
  </si>
  <si>
    <t>불소</t>
    <phoneticPr fontId="1" type="noConversion"/>
  </si>
  <si>
    <t>셀레늄</t>
    <phoneticPr fontId="1" type="noConversion"/>
  </si>
  <si>
    <t>구리(ug/일)</t>
    <phoneticPr fontId="1" type="noConversion"/>
  </si>
  <si>
    <t>H1800114</t>
  </si>
  <si>
    <t>김지년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</si>
</sst>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42.578921999999999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54184"/>
        <c:axId val="608254576"/>
      </c:barChart>
      <c:catAx>
        <c:axId val="60825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54576"/>
        <c:crosses val="autoZero"/>
        <c:auto val="1"/>
        <c:lblAlgn val="ctr"/>
        <c:lblOffset val="100"/>
        <c:noMultiLvlLbl val="0"/>
      </c:catAx>
      <c:valAx>
        <c:axId val="60825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5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1.1771746000000001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89328"/>
        <c:axId val="612200696"/>
      </c:barChart>
      <c:catAx>
        <c:axId val="61218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200696"/>
        <c:crosses val="autoZero"/>
        <c:auto val="1"/>
        <c:lblAlgn val="ctr"/>
        <c:lblOffset val="100"/>
        <c:noMultiLvlLbl val="0"/>
      </c:catAx>
      <c:valAx>
        <c:axId val="61220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8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2.2931727999999998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6776"/>
        <c:axId val="612193640"/>
      </c:barChart>
      <c:catAx>
        <c:axId val="61219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3640"/>
        <c:crosses val="autoZero"/>
        <c:auto val="1"/>
        <c:lblAlgn val="ctr"/>
        <c:lblOffset val="100"/>
        <c:noMultiLvlLbl val="0"/>
      </c:catAx>
      <c:valAx>
        <c:axId val="61219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872.52966000000004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89720"/>
        <c:axId val="612192072"/>
      </c:barChart>
      <c:catAx>
        <c:axId val="61218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2072"/>
        <c:crosses val="autoZero"/>
        <c:auto val="1"/>
        <c:lblAlgn val="ctr"/>
        <c:lblOffset val="100"/>
        <c:noMultiLvlLbl val="0"/>
      </c:catAx>
      <c:valAx>
        <c:axId val="61219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8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2061.6109999999999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5992"/>
        <c:axId val="612196384"/>
      </c:barChart>
      <c:catAx>
        <c:axId val="61219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6384"/>
        <c:crosses val="autoZero"/>
        <c:auto val="1"/>
        <c:lblAlgn val="ctr"/>
        <c:lblOffset val="100"/>
        <c:noMultiLvlLbl val="0"/>
      </c:catAx>
      <c:valAx>
        <c:axId val="6121963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50.713146000000002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0112"/>
        <c:axId val="612192464"/>
      </c:barChart>
      <c:catAx>
        <c:axId val="61219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2464"/>
        <c:crosses val="autoZero"/>
        <c:auto val="1"/>
        <c:lblAlgn val="ctr"/>
        <c:lblOffset val="100"/>
        <c:noMultiLvlLbl val="0"/>
      </c:catAx>
      <c:valAx>
        <c:axId val="612192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94.988820000000004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7952"/>
        <c:axId val="612194424"/>
      </c:barChart>
      <c:catAx>
        <c:axId val="61219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4424"/>
        <c:crosses val="autoZero"/>
        <c:auto val="1"/>
        <c:lblAlgn val="ctr"/>
        <c:lblOffset val="100"/>
        <c:noMultiLvlLbl val="0"/>
      </c:catAx>
      <c:valAx>
        <c:axId val="61219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8.5264059999999997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8344"/>
        <c:axId val="612199912"/>
      </c:barChart>
      <c:catAx>
        <c:axId val="61219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9912"/>
        <c:crosses val="autoZero"/>
        <c:auto val="1"/>
        <c:lblAlgn val="ctr"/>
        <c:lblOffset val="100"/>
        <c:noMultiLvlLbl val="0"/>
      </c:catAx>
      <c:valAx>
        <c:axId val="612199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8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509.54205000000002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200304"/>
        <c:axId val="612195208"/>
      </c:barChart>
      <c:catAx>
        <c:axId val="61220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5208"/>
        <c:crosses val="autoZero"/>
        <c:auto val="1"/>
        <c:lblAlgn val="ctr"/>
        <c:lblOffset val="100"/>
        <c:noMultiLvlLbl val="0"/>
      </c:catAx>
      <c:valAx>
        <c:axId val="6121952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20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3.1982488000000002E-3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88936"/>
        <c:axId val="612202264"/>
      </c:barChart>
      <c:catAx>
        <c:axId val="612188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202264"/>
        <c:crosses val="autoZero"/>
        <c:auto val="1"/>
        <c:lblAlgn val="ctr"/>
        <c:lblOffset val="100"/>
        <c:noMultiLvlLbl val="0"/>
      </c:catAx>
      <c:valAx>
        <c:axId val="61220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8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3.8345158000000001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202656"/>
        <c:axId val="612203048"/>
      </c:barChart>
      <c:catAx>
        <c:axId val="61220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203048"/>
        <c:crosses val="autoZero"/>
        <c:auto val="1"/>
        <c:lblAlgn val="ctr"/>
        <c:lblOffset val="100"/>
        <c:noMultiLvlLbl val="0"/>
      </c:catAx>
      <c:valAx>
        <c:axId val="612203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20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17.867094000000002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51048"/>
        <c:axId val="608257320"/>
      </c:barChart>
      <c:catAx>
        <c:axId val="60825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57320"/>
        <c:crosses val="autoZero"/>
        <c:auto val="1"/>
        <c:lblAlgn val="ctr"/>
        <c:lblOffset val="100"/>
        <c:noMultiLvlLbl val="0"/>
      </c:catAx>
      <c:valAx>
        <c:axId val="608257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51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61.928710000000002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203832"/>
        <c:axId val="612201480"/>
      </c:barChart>
      <c:catAx>
        <c:axId val="61220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201480"/>
        <c:crosses val="autoZero"/>
        <c:auto val="1"/>
        <c:lblAlgn val="ctr"/>
        <c:lblOffset val="100"/>
        <c:noMultiLvlLbl val="0"/>
      </c:catAx>
      <c:valAx>
        <c:axId val="61220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20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57.610664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201872"/>
        <c:axId val="623140968"/>
      </c:barChart>
      <c:catAx>
        <c:axId val="612201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0968"/>
        <c:crosses val="autoZero"/>
        <c:auto val="1"/>
        <c:lblAlgn val="ctr"/>
        <c:lblOffset val="100"/>
        <c:noMultiLvlLbl val="0"/>
      </c:catAx>
      <c:valAx>
        <c:axId val="62314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20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7.5880000000000001</c:v>
                </c:pt>
                <c:pt idx="1">
                  <c:v>6.5510000000000002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133520"/>
        <c:axId val="623136656"/>
      </c:barChart>
      <c:catAx>
        <c:axId val="62313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36656"/>
        <c:crosses val="autoZero"/>
        <c:auto val="1"/>
        <c:lblAlgn val="ctr"/>
        <c:lblOffset val="100"/>
        <c:noMultiLvlLbl val="0"/>
      </c:catAx>
      <c:valAx>
        <c:axId val="62313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3.2394574</c:v>
                </c:pt>
                <c:pt idx="1">
                  <c:v>4.2857120000000002</c:v>
                </c:pt>
                <c:pt idx="2">
                  <c:v>5.3991040000000003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294.6807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33912"/>
        <c:axId val="623142144"/>
      </c:barChart>
      <c:catAx>
        <c:axId val="62313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2144"/>
        <c:crosses val="autoZero"/>
        <c:auto val="1"/>
        <c:lblAlgn val="ctr"/>
        <c:lblOffset val="100"/>
        <c:noMultiLvlLbl val="0"/>
      </c:catAx>
      <c:valAx>
        <c:axId val="623142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9.0124119999999994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39792"/>
        <c:axId val="623144888"/>
      </c:barChart>
      <c:catAx>
        <c:axId val="62313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4888"/>
        <c:crosses val="autoZero"/>
        <c:auto val="1"/>
        <c:lblAlgn val="ctr"/>
        <c:lblOffset val="100"/>
        <c:noMultiLvlLbl val="0"/>
      </c:catAx>
      <c:valAx>
        <c:axId val="62314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84.298000000000002</c:v>
                </c:pt>
                <c:pt idx="1">
                  <c:v>4.0579999999999998</c:v>
                </c:pt>
                <c:pt idx="2">
                  <c:v>11.644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3137440"/>
        <c:axId val="623139400"/>
      </c:barChart>
      <c:catAx>
        <c:axId val="62313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39400"/>
        <c:crosses val="autoZero"/>
        <c:auto val="1"/>
        <c:lblAlgn val="ctr"/>
        <c:lblOffset val="100"/>
        <c:noMultiLvlLbl val="0"/>
      </c:catAx>
      <c:valAx>
        <c:axId val="62313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1643.9196999999999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40576"/>
        <c:axId val="623141360"/>
      </c:barChart>
      <c:catAx>
        <c:axId val="62314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1360"/>
        <c:crosses val="autoZero"/>
        <c:auto val="1"/>
        <c:lblAlgn val="ctr"/>
        <c:lblOffset val="100"/>
        <c:noMultiLvlLbl val="0"/>
      </c:catAx>
      <c:valAx>
        <c:axId val="623141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4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78.662700000000001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42536"/>
        <c:axId val="623136264"/>
      </c:barChart>
      <c:catAx>
        <c:axId val="62314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36264"/>
        <c:crosses val="autoZero"/>
        <c:auto val="1"/>
        <c:lblAlgn val="ctr"/>
        <c:lblOffset val="100"/>
        <c:noMultiLvlLbl val="0"/>
      </c:catAx>
      <c:valAx>
        <c:axId val="623136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4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251.93849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34304"/>
        <c:axId val="623142928"/>
      </c:barChart>
      <c:catAx>
        <c:axId val="62313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2928"/>
        <c:crosses val="autoZero"/>
        <c:auto val="1"/>
        <c:lblAlgn val="ctr"/>
        <c:lblOffset val="100"/>
        <c:noMultiLvlLbl val="0"/>
      </c:catAx>
      <c:valAx>
        <c:axId val="62314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1.0059454000000001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56928"/>
        <c:axId val="608258104"/>
      </c:barChart>
      <c:catAx>
        <c:axId val="60825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58104"/>
        <c:crosses val="autoZero"/>
        <c:auto val="1"/>
        <c:lblAlgn val="ctr"/>
        <c:lblOffset val="100"/>
        <c:noMultiLvlLbl val="0"/>
      </c:catAx>
      <c:valAx>
        <c:axId val="608258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3689.51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35480"/>
        <c:axId val="623135872"/>
      </c:barChart>
      <c:catAx>
        <c:axId val="62313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35872"/>
        <c:crosses val="autoZero"/>
        <c:auto val="1"/>
        <c:lblAlgn val="ctr"/>
        <c:lblOffset val="100"/>
        <c:noMultiLvlLbl val="0"/>
      </c:catAx>
      <c:valAx>
        <c:axId val="62313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8.6140910000000002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37832"/>
        <c:axId val="623144104"/>
      </c:barChart>
      <c:catAx>
        <c:axId val="62313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44104"/>
        <c:crosses val="autoZero"/>
        <c:auto val="1"/>
        <c:lblAlgn val="ctr"/>
        <c:lblOffset val="100"/>
        <c:noMultiLvlLbl val="0"/>
      </c:catAx>
      <c:valAx>
        <c:axId val="623144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3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1.2012978000000001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3143712"/>
        <c:axId val="623139008"/>
      </c:barChart>
      <c:catAx>
        <c:axId val="62314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139008"/>
        <c:crosses val="autoZero"/>
        <c:auto val="1"/>
        <c:lblAlgn val="ctr"/>
        <c:lblOffset val="100"/>
        <c:noMultiLvlLbl val="0"/>
      </c:catAx>
      <c:valAx>
        <c:axId val="62313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314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104.8721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58496"/>
        <c:axId val="608259280"/>
      </c:barChart>
      <c:catAx>
        <c:axId val="60825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59280"/>
        <c:crosses val="autoZero"/>
        <c:auto val="1"/>
        <c:lblAlgn val="ctr"/>
        <c:lblOffset val="100"/>
        <c:noMultiLvlLbl val="0"/>
      </c:catAx>
      <c:valAx>
        <c:axId val="608259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5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0.6736704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65552"/>
        <c:axId val="608263984"/>
      </c:barChart>
      <c:catAx>
        <c:axId val="60826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63984"/>
        <c:crosses val="autoZero"/>
        <c:auto val="1"/>
        <c:lblAlgn val="ctr"/>
        <c:lblOffset val="100"/>
        <c:noMultiLvlLbl val="0"/>
      </c:catAx>
      <c:valAx>
        <c:axId val="608263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6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12.075314499999999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64768"/>
        <c:axId val="608266336"/>
      </c:barChart>
      <c:catAx>
        <c:axId val="60826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66336"/>
        <c:crosses val="autoZero"/>
        <c:auto val="1"/>
        <c:lblAlgn val="ctr"/>
        <c:lblOffset val="100"/>
        <c:noMultiLvlLbl val="0"/>
      </c:catAx>
      <c:valAx>
        <c:axId val="60826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6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1.2012978000000001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264376"/>
        <c:axId val="608263592"/>
      </c:barChart>
      <c:catAx>
        <c:axId val="60826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263592"/>
        <c:crosses val="autoZero"/>
        <c:auto val="1"/>
        <c:lblAlgn val="ctr"/>
        <c:lblOffset val="100"/>
        <c:noMultiLvlLbl val="0"/>
      </c:catAx>
      <c:valAx>
        <c:axId val="60826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26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377.76616999999999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1288"/>
        <c:axId val="612199520"/>
      </c:barChart>
      <c:catAx>
        <c:axId val="61219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9520"/>
        <c:crosses val="autoZero"/>
        <c:auto val="1"/>
        <c:lblAlgn val="ctr"/>
        <c:lblOffset val="100"/>
        <c:noMultiLvlLbl val="0"/>
      </c:catAx>
      <c:valAx>
        <c:axId val="61219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2.3538220000000001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2199128"/>
        <c:axId val="612195600"/>
      </c:barChart>
      <c:catAx>
        <c:axId val="61219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2195600"/>
        <c:crosses val="autoZero"/>
        <c:auto val="1"/>
        <c:lblAlgn val="ctr"/>
        <c:lblOffset val="100"/>
        <c:noMultiLvlLbl val="0"/>
      </c:catAx>
      <c:valAx>
        <c:axId val="61219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219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김지년, ID : H1800114)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11일 16:08:58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1643.9196999999999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42.578921999999999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17.867094000000002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84.298000000000002</v>
      </c>
      <c r="G8" s="59">
        <f>'DRIs DATA 입력'!G8</f>
        <v>4.0579999999999998</v>
      </c>
      <c r="H8" s="59">
        <f>'DRIs DATA 입력'!H8</f>
        <v>11.644</v>
      </c>
      <c r="I8" s="46"/>
      <c r="J8" s="59" t="s">
        <v>216</v>
      </c>
      <c r="K8" s="59">
        <f>'DRIs DATA 입력'!K8</f>
        <v>7.5880000000000001</v>
      </c>
      <c r="L8" s="59">
        <f>'DRIs DATA 입력'!L8</f>
        <v>6.5510000000000002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294.6807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9.0124119999999994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1.0059454000000001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104.8721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78.662700000000001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1.1416643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0.6736704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12.075314499999999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1.2012978000000001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377.76616999999999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2.3538220000000001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1.1771746000000001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2.2931727999999998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251.93849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872.52966000000004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3689.51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2061.6109999999999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50.713146000000002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94.988820000000004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8.6140910000000002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8.5264059999999997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509.54205000000002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3.1982488000000002E-3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3.8345158000000001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61.928710000000002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57.610664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9" sqref="M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296</v>
      </c>
      <c r="B1" s="61" t="s">
        <v>315</v>
      </c>
      <c r="G1" s="62" t="s">
        <v>297</v>
      </c>
      <c r="H1" s="61" t="s">
        <v>316</v>
      </c>
    </row>
    <row r="3" spans="1:27" x14ac:dyDescent="0.3">
      <c r="A3" s="68" t="s">
        <v>298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317</v>
      </c>
      <c r="B4" s="67"/>
      <c r="C4" s="67"/>
      <c r="E4" s="69" t="s">
        <v>318</v>
      </c>
      <c r="F4" s="70"/>
      <c r="G4" s="70"/>
      <c r="H4" s="71"/>
      <c r="J4" s="69" t="s">
        <v>299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319</v>
      </c>
      <c r="V4" s="67"/>
      <c r="W4" s="67"/>
      <c r="X4" s="67"/>
      <c r="Y4" s="67"/>
      <c r="Z4" s="67"/>
    </row>
    <row r="5" spans="1:27" x14ac:dyDescent="0.3">
      <c r="A5" s="65"/>
      <c r="B5" s="65" t="s">
        <v>320</v>
      </c>
      <c r="C5" s="65" t="s">
        <v>276</v>
      </c>
      <c r="E5" s="65"/>
      <c r="F5" s="65" t="s">
        <v>50</v>
      </c>
      <c r="G5" s="65" t="s">
        <v>300</v>
      </c>
      <c r="H5" s="65" t="s">
        <v>46</v>
      </c>
      <c r="J5" s="65"/>
      <c r="K5" s="65" t="s">
        <v>321</v>
      </c>
      <c r="L5" s="65" t="s">
        <v>301</v>
      </c>
      <c r="N5" s="65"/>
      <c r="O5" s="65" t="s">
        <v>308</v>
      </c>
      <c r="P5" s="65" t="s">
        <v>322</v>
      </c>
      <c r="Q5" s="65" t="s">
        <v>323</v>
      </c>
      <c r="R5" s="65" t="s">
        <v>277</v>
      </c>
      <c r="S5" s="65" t="s">
        <v>276</v>
      </c>
      <c r="U5" s="65"/>
      <c r="V5" s="65" t="s">
        <v>308</v>
      </c>
      <c r="W5" s="65" t="s">
        <v>322</v>
      </c>
      <c r="X5" s="65" t="s">
        <v>323</v>
      </c>
      <c r="Y5" s="65" t="s">
        <v>277</v>
      </c>
      <c r="Z5" s="65" t="s">
        <v>276</v>
      </c>
    </row>
    <row r="6" spans="1:27" x14ac:dyDescent="0.3">
      <c r="A6" s="65" t="s">
        <v>317</v>
      </c>
      <c r="B6" s="65">
        <v>2000</v>
      </c>
      <c r="C6" s="65">
        <v>1643.9196999999999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309</v>
      </c>
      <c r="O6" s="65">
        <v>45</v>
      </c>
      <c r="P6" s="65">
        <v>55</v>
      </c>
      <c r="Q6" s="65">
        <v>0</v>
      </c>
      <c r="R6" s="65">
        <v>0</v>
      </c>
      <c r="S6" s="65">
        <v>42.578921999999999</v>
      </c>
      <c r="U6" s="65" t="s">
        <v>302</v>
      </c>
      <c r="V6" s="65">
        <v>0</v>
      </c>
      <c r="W6" s="65">
        <v>0</v>
      </c>
      <c r="X6" s="65">
        <v>25</v>
      </c>
      <c r="Y6" s="65">
        <v>0</v>
      </c>
      <c r="Z6" s="65">
        <v>17.867094000000002</v>
      </c>
    </row>
    <row r="7" spans="1:27" x14ac:dyDescent="0.3">
      <c r="E7" s="65" t="s">
        <v>307</v>
      </c>
      <c r="F7" s="65">
        <v>65</v>
      </c>
      <c r="G7" s="65">
        <v>30</v>
      </c>
      <c r="H7" s="65">
        <v>20</v>
      </c>
      <c r="J7" s="65" t="s">
        <v>307</v>
      </c>
      <c r="K7" s="65">
        <v>1</v>
      </c>
      <c r="L7" s="65">
        <v>10</v>
      </c>
    </row>
    <row r="8" spans="1:27" x14ac:dyDescent="0.3">
      <c r="E8" s="65" t="s">
        <v>303</v>
      </c>
      <c r="F8" s="65">
        <v>84.298000000000002</v>
      </c>
      <c r="G8" s="65">
        <v>4.0579999999999998</v>
      </c>
      <c r="H8" s="65">
        <v>11.644</v>
      </c>
      <c r="J8" s="65" t="s">
        <v>303</v>
      </c>
      <c r="K8" s="65">
        <v>7.5880000000000001</v>
      </c>
      <c r="L8" s="65">
        <v>6.5510000000000002</v>
      </c>
    </row>
    <row r="13" spans="1:27" x14ac:dyDescent="0.3">
      <c r="A13" s="66" t="s">
        <v>325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326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327</v>
      </c>
      <c r="P14" s="67"/>
      <c r="Q14" s="67"/>
      <c r="R14" s="67"/>
      <c r="S14" s="67"/>
      <c r="T14" s="67"/>
      <c r="V14" s="67" t="s">
        <v>305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308</v>
      </c>
      <c r="C15" s="65" t="s">
        <v>322</v>
      </c>
      <c r="D15" s="65" t="s">
        <v>323</v>
      </c>
      <c r="E15" s="65" t="s">
        <v>277</v>
      </c>
      <c r="F15" s="65" t="s">
        <v>276</v>
      </c>
      <c r="H15" s="65"/>
      <c r="I15" s="65" t="s">
        <v>308</v>
      </c>
      <c r="J15" s="65" t="s">
        <v>322</v>
      </c>
      <c r="K15" s="65" t="s">
        <v>323</v>
      </c>
      <c r="L15" s="65" t="s">
        <v>277</v>
      </c>
      <c r="M15" s="65" t="s">
        <v>276</v>
      </c>
      <c r="O15" s="65"/>
      <c r="P15" s="65" t="s">
        <v>308</v>
      </c>
      <c r="Q15" s="65" t="s">
        <v>322</v>
      </c>
      <c r="R15" s="65" t="s">
        <v>323</v>
      </c>
      <c r="S15" s="65" t="s">
        <v>277</v>
      </c>
      <c r="T15" s="65" t="s">
        <v>276</v>
      </c>
      <c r="V15" s="65"/>
      <c r="W15" s="65" t="s">
        <v>308</v>
      </c>
      <c r="X15" s="65" t="s">
        <v>322</v>
      </c>
      <c r="Y15" s="65" t="s">
        <v>323</v>
      </c>
      <c r="Z15" s="65" t="s">
        <v>277</v>
      </c>
      <c r="AA15" s="65" t="s">
        <v>276</v>
      </c>
    </row>
    <row r="16" spans="1:27" x14ac:dyDescent="0.3">
      <c r="A16" s="65" t="s">
        <v>278</v>
      </c>
      <c r="B16" s="65">
        <v>500</v>
      </c>
      <c r="C16" s="65">
        <v>700</v>
      </c>
      <c r="D16" s="65">
        <v>0</v>
      </c>
      <c r="E16" s="65">
        <v>3000</v>
      </c>
      <c r="F16" s="65">
        <v>294.6807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9.0124119999999994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1.0059454000000001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104.8721</v>
      </c>
    </row>
    <row r="23" spans="1:62" x14ac:dyDescent="0.3">
      <c r="A23" s="66" t="s">
        <v>279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280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328</v>
      </c>
      <c r="P24" s="67"/>
      <c r="Q24" s="67"/>
      <c r="R24" s="67"/>
      <c r="S24" s="67"/>
      <c r="T24" s="67"/>
      <c r="V24" s="67" t="s">
        <v>329</v>
      </c>
      <c r="W24" s="67"/>
      <c r="X24" s="67"/>
      <c r="Y24" s="67"/>
      <c r="Z24" s="67"/>
      <c r="AA24" s="67"/>
      <c r="AC24" s="67" t="s">
        <v>281</v>
      </c>
      <c r="AD24" s="67"/>
      <c r="AE24" s="67"/>
      <c r="AF24" s="67"/>
      <c r="AG24" s="67"/>
      <c r="AH24" s="67"/>
      <c r="AJ24" s="67" t="s">
        <v>282</v>
      </c>
      <c r="AK24" s="67"/>
      <c r="AL24" s="67"/>
      <c r="AM24" s="67"/>
      <c r="AN24" s="67"/>
      <c r="AO24" s="67"/>
      <c r="AQ24" s="67" t="s">
        <v>330</v>
      </c>
      <c r="AR24" s="67"/>
      <c r="AS24" s="67"/>
      <c r="AT24" s="67"/>
      <c r="AU24" s="67"/>
      <c r="AV24" s="67"/>
      <c r="AX24" s="67" t="s">
        <v>283</v>
      </c>
      <c r="AY24" s="67"/>
      <c r="AZ24" s="67"/>
      <c r="BA24" s="67"/>
      <c r="BB24" s="67"/>
      <c r="BC24" s="67"/>
      <c r="BE24" s="67" t="s">
        <v>311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308</v>
      </c>
      <c r="C25" s="65" t="s">
        <v>322</v>
      </c>
      <c r="D25" s="65" t="s">
        <v>323</v>
      </c>
      <c r="E25" s="65" t="s">
        <v>277</v>
      </c>
      <c r="F25" s="65" t="s">
        <v>276</v>
      </c>
      <c r="H25" s="65"/>
      <c r="I25" s="65" t="s">
        <v>308</v>
      </c>
      <c r="J25" s="65" t="s">
        <v>322</v>
      </c>
      <c r="K25" s="65" t="s">
        <v>323</v>
      </c>
      <c r="L25" s="65" t="s">
        <v>277</v>
      </c>
      <c r="M25" s="65" t="s">
        <v>276</v>
      </c>
      <c r="O25" s="65"/>
      <c r="P25" s="65" t="s">
        <v>308</v>
      </c>
      <c r="Q25" s="65" t="s">
        <v>322</v>
      </c>
      <c r="R25" s="65" t="s">
        <v>323</v>
      </c>
      <c r="S25" s="65" t="s">
        <v>277</v>
      </c>
      <c r="T25" s="65" t="s">
        <v>276</v>
      </c>
      <c r="V25" s="65"/>
      <c r="W25" s="65" t="s">
        <v>308</v>
      </c>
      <c r="X25" s="65" t="s">
        <v>322</v>
      </c>
      <c r="Y25" s="65" t="s">
        <v>323</v>
      </c>
      <c r="Z25" s="65" t="s">
        <v>277</v>
      </c>
      <c r="AA25" s="65" t="s">
        <v>276</v>
      </c>
      <c r="AC25" s="65"/>
      <c r="AD25" s="65" t="s">
        <v>308</v>
      </c>
      <c r="AE25" s="65" t="s">
        <v>322</v>
      </c>
      <c r="AF25" s="65" t="s">
        <v>323</v>
      </c>
      <c r="AG25" s="65" t="s">
        <v>277</v>
      </c>
      <c r="AH25" s="65" t="s">
        <v>276</v>
      </c>
      <c r="AJ25" s="65"/>
      <c r="AK25" s="65" t="s">
        <v>308</v>
      </c>
      <c r="AL25" s="65" t="s">
        <v>322</v>
      </c>
      <c r="AM25" s="65" t="s">
        <v>323</v>
      </c>
      <c r="AN25" s="65" t="s">
        <v>277</v>
      </c>
      <c r="AO25" s="65" t="s">
        <v>276</v>
      </c>
      <c r="AQ25" s="65"/>
      <c r="AR25" s="65" t="s">
        <v>308</v>
      </c>
      <c r="AS25" s="65" t="s">
        <v>322</v>
      </c>
      <c r="AT25" s="65" t="s">
        <v>323</v>
      </c>
      <c r="AU25" s="65" t="s">
        <v>277</v>
      </c>
      <c r="AV25" s="65" t="s">
        <v>276</v>
      </c>
      <c r="AX25" s="65"/>
      <c r="AY25" s="65" t="s">
        <v>308</v>
      </c>
      <c r="AZ25" s="65" t="s">
        <v>322</v>
      </c>
      <c r="BA25" s="65" t="s">
        <v>323</v>
      </c>
      <c r="BB25" s="65" t="s">
        <v>277</v>
      </c>
      <c r="BC25" s="65" t="s">
        <v>276</v>
      </c>
      <c r="BE25" s="65"/>
      <c r="BF25" s="65" t="s">
        <v>308</v>
      </c>
      <c r="BG25" s="65" t="s">
        <v>322</v>
      </c>
      <c r="BH25" s="65" t="s">
        <v>323</v>
      </c>
      <c r="BI25" s="65" t="s">
        <v>277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78.662700000000001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1.1416643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0.6736704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12.075314499999999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1.2012978000000001</v>
      </c>
      <c r="AJ26" s="65" t="s">
        <v>331</v>
      </c>
      <c r="AK26" s="65">
        <v>320</v>
      </c>
      <c r="AL26" s="65">
        <v>400</v>
      </c>
      <c r="AM26" s="65">
        <v>0</v>
      </c>
      <c r="AN26" s="65">
        <v>1000</v>
      </c>
      <c r="AO26" s="65">
        <v>377.76616999999999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2.3538220000000001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1.1771746000000001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2.2931727999999998</v>
      </c>
    </row>
    <row r="33" spans="1:68" x14ac:dyDescent="0.3">
      <c r="A33" s="66" t="s">
        <v>284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285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286</v>
      </c>
      <c r="W34" s="67"/>
      <c r="X34" s="67"/>
      <c r="Y34" s="67"/>
      <c r="Z34" s="67"/>
      <c r="AA34" s="67"/>
      <c r="AC34" s="67" t="s">
        <v>287</v>
      </c>
      <c r="AD34" s="67"/>
      <c r="AE34" s="67"/>
      <c r="AF34" s="67"/>
      <c r="AG34" s="67"/>
      <c r="AH34" s="67"/>
      <c r="AJ34" s="67" t="s">
        <v>288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308</v>
      </c>
      <c r="C35" s="65" t="s">
        <v>322</v>
      </c>
      <c r="D35" s="65" t="s">
        <v>323</v>
      </c>
      <c r="E35" s="65" t="s">
        <v>277</v>
      </c>
      <c r="F35" s="65" t="s">
        <v>276</v>
      </c>
      <c r="H35" s="65"/>
      <c r="I35" s="65" t="s">
        <v>308</v>
      </c>
      <c r="J35" s="65" t="s">
        <v>322</v>
      </c>
      <c r="K35" s="65" t="s">
        <v>323</v>
      </c>
      <c r="L35" s="65" t="s">
        <v>277</v>
      </c>
      <c r="M35" s="65" t="s">
        <v>276</v>
      </c>
      <c r="O35" s="65"/>
      <c r="P35" s="65" t="s">
        <v>308</v>
      </c>
      <c r="Q35" s="65" t="s">
        <v>322</v>
      </c>
      <c r="R35" s="65" t="s">
        <v>323</v>
      </c>
      <c r="S35" s="65" t="s">
        <v>277</v>
      </c>
      <c r="T35" s="65" t="s">
        <v>276</v>
      </c>
      <c r="V35" s="65"/>
      <c r="W35" s="65" t="s">
        <v>308</v>
      </c>
      <c r="X35" s="65" t="s">
        <v>322</v>
      </c>
      <c r="Y35" s="65" t="s">
        <v>323</v>
      </c>
      <c r="Z35" s="65" t="s">
        <v>277</v>
      </c>
      <c r="AA35" s="65" t="s">
        <v>276</v>
      </c>
      <c r="AC35" s="65"/>
      <c r="AD35" s="65" t="s">
        <v>308</v>
      </c>
      <c r="AE35" s="65" t="s">
        <v>322</v>
      </c>
      <c r="AF35" s="65" t="s">
        <v>323</v>
      </c>
      <c r="AG35" s="65" t="s">
        <v>277</v>
      </c>
      <c r="AH35" s="65" t="s">
        <v>276</v>
      </c>
      <c r="AJ35" s="65"/>
      <c r="AK35" s="65" t="s">
        <v>308</v>
      </c>
      <c r="AL35" s="65" t="s">
        <v>322</v>
      </c>
      <c r="AM35" s="65" t="s">
        <v>323</v>
      </c>
      <c r="AN35" s="65" t="s">
        <v>277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251.93849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872.52966000000004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3689.51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2061.6109999999999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50.713146000000002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94.988820000000004</v>
      </c>
    </row>
    <row r="43" spans="1:68" x14ac:dyDescent="0.3">
      <c r="A43" s="66" t="s">
        <v>289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290</v>
      </c>
      <c r="B44" s="67"/>
      <c r="C44" s="67"/>
      <c r="D44" s="67"/>
      <c r="E44" s="67"/>
      <c r="F44" s="67"/>
      <c r="H44" s="67" t="s">
        <v>312</v>
      </c>
      <c r="I44" s="67"/>
      <c r="J44" s="67"/>
      <c r="K44" s="67"/>
      <c r="L44" s="67"/>
      <c r="M44" s="67"/>
      <c r="O44" s="67" t="s">
        <v>291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292</v>
      </c>
      <c r="AD44" s="67"/>
      <c r="AE44" s="67"/>
      <c r="AF44" s="67"/>
      <c r="AG44" s="67"/>
      <c r="AH44" s="67"/>
      <c r="AJ44" s="67" t="s">
        <v>313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293</v>
      </c>
      <c r="AY44" s="67"/>
      <c r="AZ44" s="67"/>
      <c r="BA44" s="67"/>
      <c r="BB44" s="67"/>
      <c r="BC44" s="67"/>
      <c r="BE44" s="67" t="s">
        <v>294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308</v>
      </c>
      <c r="C45" s="65" t="s">
        <v>322</v>
      </c>
      <c r="D45" s="65" t="s">
        <v>323</v>
      </c>
      <c r="E45" s="65" t="s">
        <v>277</v>
      </c>
      <c r="F45" s="65" t="s">
        <v>276</v>
      </c>
      <c r="H45" s="65"/>
      <c r="I45" s="65" t="s">
        <v>308</v>
      </c>
      <c r="J45" s="65" t="s">
        <v>322</v>
      </c>
      <c r="K45" s="65" t="s">
        <v>323</v>
      </c>
      <c r="L45" s="65" t="s">
        <v>277</v>
      </c>
      <c r="M45" s="65" t="s">
        <v>276</v>
      </c>
      <c r="O45" s="65"/>
      <c r="P45" s="65" t="s">
        <v>308</v>
      </c>
      <c r="Q45" s="65" t="s">
        <v>322</v>
      </c>
      <c r="R45" s="65" t="s">
        <v>323</v>
      </c>
      <c r="S45" s="65" t="s">
        <v>277</v>
      </c>
      <c r="T45" s="65" t="s">
        <v>276</v>
      </c>
      <c r="V45" s="65"/>
      <c r="W45" s="65" t="s">
        <v>308</v>
      </c>
      <c r="X45" s="65" t="s">
        <v>322</v>
      </c>
      <c r="Y45" s="65" t="s">
        <v>323</v>
      </c>
      <c r="Z45" s="65" t="s">
        <v>277</v>
      </c>
      <c r="AA45" s="65" t="s">
        <v>276</v>
      </c>
      <c r="AC45" s="65"/>
      <c r="AD45" s="65" t="s">
        <v>308</v>
      </c>
      <c r="AE45" s="65" t="s">
        <v>322</v>
      </c>
      <c r="AF45" s="65" t="s">
        <v>323</v>
      </c>
      <c r="AG45" s="65" t="s">
        <v>277</v>
      </c>
      <c r="AH45" s="65" t="s">
        <v>276</v>
      </c>
      <c r="AJ45" s="65"/>
      <c r="AK45" s="65" t="s">
        <v>308</v>
      </c>
      <c r="AL45" s="65" t="s">
        <v>322</v>
      </c>
      <c r="AM45" s="65" t="s">
        <v>323</v>
      </c>
      <c r="AN45" s="65" t="s">
        <v>277</v>
      </c>
      <c r="AO45" s="65" t="s">
        <v>276</v>
      </c>
      <c r="AQ45" s="65"/>
      <c r="AR45" s="65" t="s">
        <v>308</v>
      </c>
      <c r="AS45" s="65" t="s">
        <v>322</v>
      </c>
      <c r="AT45" s="65" t="s">
        <v>323</v>
      </c>
      <c r="AU45" s="65" t="s">
        <v>277</v>
      </c>
      <c r="AV45" s="65" t="s">
        <v>276</v>
      </c>
      <c r="AX45" s="65"/>
      <c r="AY45" s="65" t="s">
        <v>308</v>
      </c>
      <c r="AZ45" s="65" t="s">
        <v>322</v>
      </c>
      <c r="BA45" s="65" t="s">
        <v>323</v>
      </c>
      <c r="BB45" s="65" t="s">
        <v>277</v>
      </c>
      <c r="BC45" s="65" t="s">
        <v>276</v>
      </c>
      <c r="BE45" s="65"/>
      <c r="BF45" s="65" t="s">
        <v>308</v>
      </c>
      <c r="BG45" s="65" t="s">
        <v>322</v>
      </c>
      <c r="BH45" s="65" t="s">
        <v>323</v>
      </c>
      <c r="BI45" s="65" t="s">
        <v>277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8.6140910000000002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8.5264059999999997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509.54205000000002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3.1982488000000002E-3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3.8345158000000001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61.928710000000002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57.610664</v>
      </c>
      <c r="AX46" s="65" t="s">
        <v>314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9" sqref="E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306</v>
      </c>
      <c r="D2" s="61">
        <v>68</v>
      </c>
      <c r="E2" s="61">
        <v>1643.9196999999999</v>
      </c>
      <c r="F2" s="61">
        <v>308.26062000000002</v>
      </c>
      <c r="G2" s="61">
        <v>14.839924999999999</v>
      </c>
      <c r="H2" s="61">
        <v>9.8602249999999998</v>
      </c>
      <c r="I2" s="61">
        <v>4.9797006000000001</v>
      </c>
      <c r="J2" s="61">
        <v>42.578921999999999</v>
      </c>
      <c r="K2" s="61">
        <v>34.419319999999999</v>
      </c>
      <c r="L2" s="61">
        <v>8.1596030000000006</v>
      </c>
      <c r="M2" s="61">
        <v>17.867094000000002</v>
      </c>
      <c r="N2" s="61">
        <v>2.0274304999999999</v>
      </c>
      <c r="O2" s="61">
        <v>9.3209280000000003</v>
      </c>
      <c r="P2" s="61">
        <v>502.74520000000001</v>
      </c>
      <c r="Q2" s="61">
        <v>16.163882999999998</v>
      </c>
      <c r="R2" s="61">
        <v>294.6807</v>
      </c>
      <c r="S2" s="61">
        <v>21.129383000000001</v>
      </c>
      <c r="T2" s="61">
        <v>3282.6152000000002</v>
      </c>
      <c r="U2" s="61">
        <v>1.0059454000000001</v>
      </c>
      <c r="V2" s="61">
        <v>9.0124119999999994</v>
      </c>
      <c r="W2" s="61">
        <v>104.8721</v>
      </c>
      <c r="X2" s="61">
        <v>78.662700000000001</v>
      </c>
      <c r="Y2" s="61">
        <v>1.1416643</v>
      </c>
      <c r="Z2" s="61">
        <v>0.6736704</v>
      </c>
      <c r="AA2" s="61">
        <v>12.075314499999999</v>
      </c>
      <c r="AB2" s="61">
        <v>1.2012978000000001</v>
      </c>
      <c r="AC2" s="61">
        <v>377.76616999999999</v>
      </c>
      <c r="AD2" s="61">
        <v>2.3538220000000001</v>
      </c>
      <c r="AE2" s="61">
        <v>1.1771746000000001</v>
      </c>
      <c r="AF2" s="61">
        <v>2.2931727999999998</v>
      </c>
      <c r="AG2" s="61">
        <v>251.93849</v>
      </c>
      <c r="AH2" s="61">
        <v>180.92646999999999</v>
      </c>
      <c r="AI2" s="61">
        <v>71.012020000000007</v>
      </c>
      <c r="AJ2" s="61">
        <v>872.52966000000004</v>
      </c>
      <c r="AK2" s="61">
        <v>3689.51</v>
      </c>
      <c r="AL2" s="61">
        <v>50.713146000000002</v>
      </c>
      <c r="AM2" s="61">
        <v>2061.6109999999999</v>
      </c>
      <c r="AN2" s="61">
        <v>94.988820000000004</v>
      </c>
      <c r="AO2" s="61">
        <v>8.6140910000000002</v>
      </c>
      <c r="AP2" s="61">
        <v>7.4764309999999998</v>
      </c>
      <c r="AQ2" s="61">
        <v>1.1376605</v>
      </c>
      <c r="AR2" s="61">
        <v>8.5264059999999997</v>
      </c>
      <c r="AS2" s="61">
        <v>509.54205000000002</v>
      </c>
      <c r="AT2" s="61">
        <v>3.1982488000000002E-3</v>
      </c>
      <c r="AU2" s="61">
        <v>3.8345158000000001</v>
      </c>
      <c r="AV2" s="61">
        <v>61.928710000000002</v>
      </c>
      <c r="AW2" s="61">
        <v>57.610664</v>
      </c>
      <c r="AX2" s="61">
        <v>1.7820833000000001E-2</v>
      </c>
      <c r="AY2" s="61">
        <v>0.34241027000000002</v>
      </c>
      <c r="AZ2" s="61">
        <v>91.757744000000002</v>
      </c>
      <c r="BA2" s="61">
        <v>12.937756</v>
      </c>
      <c r="BB2" s="61">
        <v>3.2394574</v>
      </c>
      <c r="BC2" s="61">
        <v>4.2857120000000002</v>
      </c>
      <c r="BD2" s="61">
        <v>5.3991040000000003</v>
      </c>
      <c r="BE2" s="61">
        <v>0.50382389999999999</v>
      </c>
      <c r="BF2" s="61">
        <v>2.7120283000000001</v>
      </c>
      <c r="BG2" s="61">
        <v>0</v>
      </c>
      <c r="BH2" s="61">
        <v>0</v>
      </c>
      <c r="BI2" s="61">
        <v>3.6580666000000001E-5</v>
      </c>
      <c r="BJ2" s="61">
        <v>1.2852025E-2</v>
      </c>
      <c r="BK2" s="61">
        <v>0</v>
      </c>
      <c r="BL2" s="61">
        <v>0.24160013</v>
      </c>
      <c r="BM2" s="61">
        <v>3.1642307999999999</v>
      </c>
      <c r="BN2" s="61">
        <v>1.0783885</v>
      </c>
      <c r="BO2" s="61">
        <v>48.669356999999998</v>
      </c>
      <c r="BP2" s="61">
        <v>9.7071919999999992</v>
      </c>
      <c r="BQ2" s="61">
        <v>15.719749</v>
      </c>
      <c r="BR2" s="61">
        <v>53.402636999999999</v>
      </c>
      <c r="BS2" s="61">
        <v>11.618188</v>
      </c>
      <c r="BT2" s="61">
        <v>13.136829000000001</v>
      </c>
      <c r="BU2" s="61">
        <v>0.12703705000000001</v>
      </c>
      <c r="BV2" s="61">
        <v>2.2216291999999999E-2</v>
      </c>
      <c r="BW2" s="61">
        <v>0.83001219999999998</v>
      </c>
      <c r="BX2" s="61">
        <v>0.90280459999999996</v>
      </c>
      <c r="BY2" s="61">
        <v>3.2077401999999998E-2</v>
      </c>
      <c r="BZ2" s="61">
        <v>2.1934372000000001E-4</v>
      </c>
      <c r="CA2" s="61">
        <v>0.30071493999999999</v>
      </c>
      <c r="CB2" s="61">
        <v>1.1884729E-2</v>
      </c>
      <c r="CC2" s="61">
        <v>1.5153445E-2</v>
      </c>
      <c r="CD2" s="61">
        <v>0.31801944999999998</v>
      </c>
      <c r="CE2" s="61">
        <v>2.834863E-2</v>
      </c>
      <c r="CF2" s="61">
        <v>0.13338931000000001</v>
      </c>
      <c r="CG2" s="61">
        <v>0</v>
      </c>
      <c r="CH2" s="61">
        <v>7.5956499999999998E-3</v>
      </c>
      <c r="CI2" s="61">
        <v>1.9428639999999999E-7</v>
      </c>
      <c r="CJ2" s="61">
        <v>0.68244623999999998</v>
      </c>
      <c r="CK2" s="61">
        <v>5.9606032000000002E-3</v>
      </c>
      <c r="CL2" s="61">
        <v>1.0511781</v>
      </c>
      <c r="CM2" s="61">
        <v>2.8752724999999999</v>
      </c>
      <c r="CN2" s="61">
        <v>1625.4431</v>
      </c>
      <c r="CO2" s="61">
        <v>2833.2345999999998</v>
      </c>
      <c r="CP2" s="61">
        <v>1028.1507999999999</v>
      </c>
      <c r="CQ2" s="61">
        <v>526.54269999999997</v>
      </c>
      <c r="CR2" s="61">
        <v>311.41719999999998</v>
      </c>
      <c r="CS2" s="61">
        <v>412.70531999999997</v>
      </c>
      <c r="CT2" s="61">
        <v>1602.4453000000001</v>
      </c>
      <c r="CU2" s="61">
        <v>762.40200000000004</v>
      </c>
      <c r="CV2" s="61">
        <v>1341.3567</v>
      </c>
      <c r="CW2" s="61">
        <v>781.58889999999997</v>
      </c>
      <c r="CX2" s="61">
        <v>258.97318000000001</v>
      </c>
      <c r="CY2" s="61">
        <v>2343.4675000000002</v>
      </c>
      <c r="CZ2" s="61">
        <v>877.81679999999994</v>
      </c>
      <c r="DA2" s="61">
        <v>2275.2714999999998</v>
      </c>
      <c r="DB2" s="61">
        <v>2573.1179999999999</v>
      </c>
      <c r="DC2" s="61">
        <v>2946.0963999999999</v>
      </c>
      <c r="DD2" s="61">
        <v>4381.2709999999997</v>
      </c>
      <c r="DE2" s="61">
        <v>733.93430000000001</v>
      </c>
      <c r="DF2" s="61">
        <v>3016.8002999999999</v>
      </c>
      <c r="DG2" s="61">
        <v>1000.86835</v>
      </c>
      <c r="DH2" s="61">
        <v>42.748733999999999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12.937756</v>
      </c>
      <c r="B6">
        <f>BB2</f>
        <v>3.2394574</v>
      </c>
      <c r="C6">
        <f>BC2</f>
        <v>4.2857120000000002</v>
      </c>
      <c r="D6">
        <f>BD2</f>
        <v>5.3991040000000003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19415</v>
      </c>
      <c r="C2" s="56">
        <f ca="1">YEAR(TODAY())-YEAR(B2)+IF(TODAY()&gt;=DATE(YEAR(TODAY()),MONTH(B2),DAY(B2)),0,-1)</f>
        <v>68</v>
      </c>
      <c r="E2" s="52">
        <v>166</v>
      </c>
      <c r="F2" s="53" t="s">
        <v>39</v>
      </c>
      <c r="G2" s="52">
        <v>73</v>
      </c>
      <c r="H2" s="51" t="s">
        <v>41</v>
      </c>
      <c r="I2" s="72">
        <f>ROUND(G3/E3^2,1)</f>
        <v>26.5</v>
      </c>
    </row>
    <row r="3" spans="1:9" x14ac:dyDescent="0.3">
      <c r="E3" s="51">
        <f>E2/100</f>
        <v>1.66</v>
      </c>
      <c r="F3" s="51" t="s">
        <v>40</v>
      </c>
      <c r="G3" s="51">
        <f>G2</f>
        <v>73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44572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김지년, ID : H1800114)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11일 16:08:58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7" sqref="Z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44572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166</v>
      </c>
      <c r="L12" s="124"/>
      <c r="M12" s="117">
        <f>'개인정보 및 신체계측 입력'!G2</f>
        <v>73</v>
      </c>
      <c r="N12" s="118"/>
      <c r="O12" s="113" t="s">
        <v>271</v>
      </c>
      <c r="P12" s="107"/>
      <c r="Q12" s="90">
        <f>'개인정보 및 신체계측 입력'!I2</f>
        <v>26.5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김지년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84.298000000000002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4.0579999999999998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11.644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6.6</v>
      </c>
      <c r="L72" s="36" t="s">
        <v>53</v>
      </c>
      <c r="M72" s="36">
        <f>ROUND('DRIs DATA'!K8,1)</f>
        <v>7.6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39.29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75.099999999999994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78.66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80.09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31.49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245.97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86.14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2022-01-11T07:12:04Z</dcterms:modified>
</cp:coreProperties>
</file>