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<sst xmlns="http://schemas.openxmlformats.org/spreadsheetml/2006/main" count="692" uniqueCount="338">
  <si>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</si>
  <si>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</si>
  <si>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</si>
  <si>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</si>
  <si>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</si>
  <si>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</si>
  <si>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</si>
  <si>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</si>
  <si>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</si>
  <si>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</si>
  <si>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</si>
  <si>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</si>
  <si>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</si>
  <si>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</si>
  <si>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</si>
  <si>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</si>
  <si>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</si>
  <si>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</si>
  <si>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</si>
  <si>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</si>
  <si>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</si>
  <si>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</si>
  <si>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</si>
  <si>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</si>
  <si>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</si>
  <si>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</si>
  <si>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</si>
  <si>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</si>
  <si>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</si>
  <si>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</si>
  <si>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</si>
  <si>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</si>
  <si>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</si>
  <si>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</si>
  <si>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</si>
  <si>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</si>
  <si>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</si>
  <si>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</si>
  <si>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</si>
  <si>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</si>
  <si>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</si>
  <si>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</si>
  <si>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</si>
  <si>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</si>
  <si>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</si>
  <si>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</si>
  <si>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</si>
  <si>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</si>
  <si>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</si>
  <si>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</si>
  <si>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</si>
  <si>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</si>
  <si>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</si>
  <si>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</si>
  <si>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</si>
  <si>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</si>
  <si>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</si>
  <si>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</si>
  <si>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</si>
  <si>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</si>
  <si>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</si>
  <si>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</si>
  <si>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</si>
  <si>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</si>
  <si>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</si>
  <si>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</si>
  <si>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</si>
  <si>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</si>
  <si>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</si>
  <si>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</si>
  <si>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</si>
  <si>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</si>
  <si>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</si>
  <si>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</si>
  <si>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</si>
  <si>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</si>
  <si>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</si>
  <si>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</si>
  <si>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</si>
  <si>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</si>
  <si>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</si>
  <si>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</si>
  <si>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</si>
  <si>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</si>
  <si>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</si>
  <si>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</si>
  <si>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</si>
  <si>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</si>
  <si>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</si>
  <si>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</si>
  <si>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</si>
  <si>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</si>
  <si>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</si>
  <si>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</si>
  <si>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</si>
  <si>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</si>
  <si>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</si>
  <si>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</si>
  <si>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</si>
  <si>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</si>
  <si>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</si>
  <si>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</si>
  <si>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</si>
  <si>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</si>
  <si>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</si>
  <si>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</si>
  <si>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</si>
  <si>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</si>
  <si>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</si>
  <si>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</si>
  <si>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</si>
  <si>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</si>
  <si>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</si>
  <si>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</si>
  <si>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</si>
  <si>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</si>
  <si>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</si>
  <si>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</si>
  <si>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</si>
  <si>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</si>
  <si>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</si>
  <si>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</si>
  <si>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</si>
  <si>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</si>
  <si>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</si>
  <si>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</si>
  <si>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</si>
  <si>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</si>
  <si>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</si>
  <si>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</si>
  <si>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</si>
  <si>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</si>
  <si>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</si>
  <si>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</si>
  <si>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</si>
  <si>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</si>
  <si>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</si>
  <si>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</si>
  <si>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</si>
  <si>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</si>
  <si>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</si>
  <si>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</si>
  <si>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</si>
  <si>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</si>
  <si>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</si>
  <si>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</si>
  <si>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</si>
  <si>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</si>
  <si>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</si>
  <si>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</si>
  <si>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</si>
  <si>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</si>
  <si>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</si>
  <si>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</si>
  <si>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</si>
  <si>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</si>
  <si>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</si>
  <si>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</si>
  <si>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</si>
  <si>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</si>
  <si>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</si>
  <si>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</si>
  <si>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</si>
  <si>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</si>
  <si>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</si>
  <si>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</si>
  <si>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</si>
  <si>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</si>
  <si>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</si>
  <si>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</si>
  <si>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</si>
  <si>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</si>
  <si>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</si>
  <si>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</si>
  <si>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</si>
  <si>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</si>
  <si>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</si>
  <si>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</si>
  <si>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</si>
  <si>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</si>
  <si>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</si>
  <si>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</si>
  <si>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</si>
  <si>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</si>
  <si>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</si>
  <si>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</si>
  <si>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</si>
  <si>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</si>
  <si>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</si>
  <si>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</si>
  <si>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</si>
  <si>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</si>
  <si>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</si>
  <si>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</si>
  <si>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</si>
  <si>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</si>
  <si>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</si>
  <si>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</si>
  <si>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</si>
  <si>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</si>
  <si>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</si>
  <si>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</si>
  <si>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</si>
  <si>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</si>
  <si>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</si>
  <si>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</si>
  <si>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</si>
  <si>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</si>
  <si>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</si>
  <si>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</si>
  <si>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</si>
  <si>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</si>
  <si>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</si>
  <si>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</si>
  <si>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</si>
  <si>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</si>
  <si>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</si>
  <si>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</si>
  <si>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</si>
  <si>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</si>
  <si>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</si>
  <si>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</si>
  <si>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</si>
  <si>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</si>
  <si>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</si>
  <si>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</si>
  <si>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</si>
  <si>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</si>
  <si>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</si>
  <si>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</si>
  <si>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</si>
  <si>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</si>
  <si>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</si>
  <si>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</si>
  <si>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</si>
  <si>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</si>
  <si>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</si>
  <si>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</si>
  <si>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</si>
  <si>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</si>
  <si>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</si>
  <si>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</si>
  <si>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</si>
  <si>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</si>
  <si>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</si>
  <si>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</si>
  <si>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</si>
  <si>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</si>
  <si>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</si>
  <si>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</si>
  <si>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</si>
  <si>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</si>
  <si>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</si>
  <si>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</si>
  <si>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</si>
  <si>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</si>
  <si>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</si>
  <si>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</si>
  <si>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</si>
  <si>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</si>
  <si>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</si>
  <si>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</si>
  <si>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</si>
  <si>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</si>
  <si>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</si>
  <si>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</si>
  <si>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</si>
  <si>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</si>
  <si>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</si>
  <si>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</si>
  <si>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</si>
  <si>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</si>
  <si>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</si>
  <si>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</si>
  <si>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</si>
  <si>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</si>
  <si>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</si>
  <si>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불포화지방산</t>
    <phoneticPr fontId="1" type="noConversion"/>
  </si>
  <si>
    <t>n-6불포화</t>
    <phoneticPr fontId="1" type="noConversion"/>
  </si>
  <si>
    <t>권장섭취량</t>
    <phoneticPr fontId="1" type="noConversion"/>
  </si>
  <si>
    <t>식이섬유(g/일)</t>
    <phoneticPr fontId="1" type="noConversion"/>
  </si>
  <si>
    <t>섭취비율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</si>
  <si>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</si>
  <si>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</si>
  <si>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</si>
  <si>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</si>
  <si>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</si>
  <si>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</si>
  <si>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</si>
  <si>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</si>
  <si>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</si>
  <si>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</si>
  <si>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</si>
  <si>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</si>
  <si>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</si>
  <si>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</si>
  <si>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</si>
  <si>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</si>
  <si>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</si>
  <si>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</si>
  <si>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M</t>
  </si>
  <si>
    <t>비오틴</t>
    <phoneticPr fontId="1" type="noConversion"/>
  </si>
  <si>
    <t>평균필요량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</si>
  <si>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</si>
  <si>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</si>
  <si>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</si>
  <si>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</si>
  <si>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</si>
  <si>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</si>
  <si>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</si>
  <si>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</si>
  <si>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</si>
  <si>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</si>
  <si>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</si>
  <si>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</si>
  <si>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H1800116</t>
  </si>
  <si>
    <t>이양원</t>
  </si>
  <si>
    <t>(설문지 : FFQ 95문항 설문지, 사용자 : 이양원, ID : H1800116)</t>
  </si>
  <si>
    <t>출력시각</t>
    <phoneticPr fontId="1" type="noConversion"/>
  </si>
  <si>
    <t>2022년 01월 19일 15:39:12</t>
  </si>
  <si>
    <t>다량영양소</t>
    <phoneticPr fontId="1" type="noConversion"/>
  </si>
  <si>
    <t>식이섬유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</si>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</sst>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105.42285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352888"/>
        <c:axId val="213350144"/>
      </c:barChart>
      <c:catAx>
        <c:axId val="21335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350144"/>
        <c:crosses val="autoZero"/>
        <c:auto val="1"/>
        <c:lblAlgn val="ctr"/>
        <c:lblOffset val="100"/>
        <c:noMultiLvlLbl val="0"/>
      </c:catAx>
      <c:valAx>
        <c:axId val="21335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35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3.3466885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4128"/>
        <c:axId val="564195304"/>
      </c:barChart>
      <c:catAx>
        <c:axId val="56419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95304"/>
        <c:crosses val="autoZero"/>
        <c:auto val="1"/>
        <c:lblAlgn val="ctr"/>
        <c:lblOffset val="100"/>
        <c:noMultiLvlLbl val="0"/>
      </c:catAx>
      <c:valAx>
        <c:axId val="56419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2.4229414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2560"/>
        <c:axId val="213347400"/>
      </c:barChart>
      <c:catAx>
        <c:axId val="56419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347400"/>
        <c:crosses val="autoZero"/>
        <c:auto val="1"/>
        <c:lblAlgn val="ctr"/>
        <c:lblOffset val="100"/>
        <c:noMultiLvlLbl val="0"/>
      </c:catAx>
      <c:valAx>
        <c:axId val="2133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1890.9407000000001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346224"/>
        <c:axId val="213353280"/>
      </c:barChart>
      <c:catAx>
        <c:axId val="21334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353280"/>
        <c:crosses val="autoZero"/>
        <c:auto val="1"/>
        <c:lblAlgn val="ctr"/>
        <c:lblOffset val="100"/>
        <c:noMultiLvlLbl val="0"/>
      </c:catAx>
      <c:valAx>
        <c:axId val="2133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34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5181.7915000000003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5280"/>
        <c:axId val="593649792"/>
      </c:barChart>
      <c:catAx>
        <c:axId val="59365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49792"/>
        <c:crosses val="autoZero"/>
        <c:auto val="1"/>
        <c:lblAlgn val="ctr"/>
        <c:lblOffset val="100"/>
        <c:noMultiLvlLbl val="0"/>
      </c:catAx>
      <c:valAx>
        <c:axId val="5936497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118.106926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4888"/>
        <c:axId val="593649400"/>
      </c:barChart>
      <c:catAx>
        <c:axId val="59365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49400"/>
        <c:crosses val="autoZero"/>
        <c:auto val="1"/>
        <c:lblAlgn val="ctr"/>
        <c:lblOffset val="100"/>
        <c:noMultiLvlLbl val="0"/>
      </c:catAx>
      <c:valAx>
        <c:axId val="5936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231.80940000000001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1360"/>
        <c:axId val="593650184"/>
      </c:barChart>
      <c:catAx>
        <c:axId val="5936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50184"/>
        <c:crosses val="autoZero"/>
        <c:auto val="1"/>
        <c:lblAlgn val="ctr"/>
        <c:lblOffset val="100"/>
        <c:noMultiLvlLbl val="0"/>
      </c:catAx>
      <c:valAx>
        <c:axId val="5936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15.059253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6064"/>
        <c:axId val="593652928"/>
      </c:barChart>
      <c:catAx>
        <c:axId val="5936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52928"/>
        <c:crosses val="autoZero"/>
        <c:auto val="1"/>
        <c:lblAlgn val="ctr"/>
        <c:lblOffset val="100"/>
        <c:noMultiLvlLbl val="0"/>
      </c:catAx>
      <c:valAx>
        <c:axId val="59365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1056.6271999999999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2144"/>
        <c:axId val="593652536"/>
      </c:barChart>
      <c:catAx>
        <c:axId val="5936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52536"/>
        <c:crosses val="autoZero"/>
        <c:auto val="1"/>
        <c:lblAlgn val="ctr"/>
        <c:lblOffset val="100"/>
        <c:noMultiLvlLbl val="0"/>
      </c:catAx>
      <c:valAx>
        <c:axId val="593652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1.0899024E-2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3712"/>
        <c:axId val="593656456"/>
      </c:barChart>
      <c:catAx>
        <c:axId val="59365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56456"/>
        <c:crosses val="autoZero"/>
        <c:auto val="1"/>
        <c:lblAlgn val="ctr"/>
        <c:lblOffset val="100"/>
        <c:noMultiLvlLbl val="0"/>
      </c:catAx>
      <c:valAx>
        <c:axId val="59365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4.9786070000000002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654496"/>
        <c:axId val="593649008"/>
      </c:barChart>
      <c:catAx>
        <c:axId val="5936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3649008"/>
        <c:crosses val="autoZero"/>
        <c:auto val="1"/>
        <c:lblAlgn val="ctr"/>
        <c:lblOffset val="100"/>
        <c:noMultiLvlLbl val="0"/>
      </c:catAx>
      <c:valAx>
        <c:axId val="5936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6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39.577697999999998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351320"/>
        <c:axId val="213347792"/>
      </c:barChart>
      <c:catAx>
        <c:axId val="2133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347792"/>
        <c:crosses val="autoZero"/>
        <c:auto val="1"/>
        <c:lblAlgn val="ctr"/>
        <c:lblOffset val="100"/>
        <c:noMultiLvlLbl val="0"/>
      </c:catAx>
      <c:valAx>
        <c:axId val="21334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35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69.680390000000003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3096"/>
        <c:axId val="589357408"/>
      </c:barChart>
      <c:catAx>
        <c:axId val="5893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7408"/>
        <c:crosses val="autoZero"/>
        <c:auto val="1"/>
        <c:lblAlgn val="ctr"/>
        <c:lblOffset val="100"/>
        <c:noMultiLvlLbl val="0"/>
      </c:catAx>
      <c:valAx>
        <c:axId val="58935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120.18309000000001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1920"/>
        <c:axId val="589353488"/>
      </c:barChart>
      <c:catAx>
        <c:axId val="58935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3488"/>
        <c:crosses val="autoZero"/>
        <c:auto val="1"/>
        <c:lblAlgn val="ctr"/>
        <c:lblOffset val="100"/>
        <c:noMultiLvlLbl val="0"/>
      </c:catAx>
      <c:valAx>
        <c:axId val="58935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9.6720000000000006</c:v>
                </c:pt>
                <c:pt idx="1">
                  <c:v>13.541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9357800"/>
        <c:axId val="589352312"/>
      </c:barChart>
      <c:catAx>
        <c:axId val="58935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2312"/>
        <c:crosses val="autoZero"/>
        <c:auto val="1"/>
        <c:lblAlgn val="ctr"/>
        <c:lblOffset val="100"/>
        <c:noMultiLvlLbl val="0"/>
      </c:catAx>
      <c:valAx>
        <c:axId val="58935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17.943280000000001</c:v>
                </c:pt>
                <c:pt idx="1">
                  <c:v>21.677596999999999</c:v>
                </c:pt>
                <c:pt idx="2">
                  <c:v>25.072748000000001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1025.4924000000001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6624"/>
        <c:axId val="589355056"/>
      </c:barChart>
      <c:catAx>
        <c:axId val="5893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5056"/>
        <c:crosses val="autoZero"/>
        <c:auto val="1"/>
        <c:lblAlgn val="ctr"/>
        <c:lblOffset val="100"/>
        <c:noMultiLvlLbl val="0"/>
      </c:catAx>
      <c:valAx>
        <c:axId val="58935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35.637245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1528"/>
        <c:axId val="589358976"/>
      </c:barChart>
      <c:catAx>
        <c:axId val="58935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8976"/>
        <c:crosses val="autoZero"/>
        <c:auto val="1"/>
        <c:lblAlgn val="ctr"/>
        <c:lblOffset val="100"/>
        <c:noMultiLvlLbl val="0"/>
      </c:catAx>
      <c:valAx>
        <c:axId val="58935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67.251000000000005</c:v>
                </c:pt>
                <c:pt idx="1">
                  <c:v>12.532999999999999</c:v>
                </c:pt>
                <c:pt idx="2">
                  <c:v>20.216000000000001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9353880"/>
        <c:axId val="589354272"/>
      </c:barChart>
      <c:catAx>
        <c:axId val="58935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4272"/>
        <c:crosses val="autoZero"/>
        <c:auto val="1"/>
        <c:lblAlgn val="ctr"/>
        <c:lblOffset val="100"/>
        <c:noMultiLvlLbl val="0"/>
      </c:catAx>
      <c:valAx>
        <c:axId val="58935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2410.9065000000001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19944"/>
        <c:axId val="565114456"/>
      </c:barChart>
      <c:catAx>
        <c:axId val="56511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14456"/>
        <c:crosses val="autoZero"/>
        <c:auto val="1"/>
        <c:lblAlgn val="ctr"/>
        <c:lblOffset val="100"/>
        <c:noMultiLvlLbl val="0"/>
      </c:catAx>
      <c:valAx>
        <c:axId val="56511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225.3289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15240"/>
        <c:axId val="565114064"/>
      </c:barChart>
      <c:catAx>
        <c:axId val="56511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14064"/>
        <c:crosses val="autoZero"/>
        <c:auto val="1"/>
        <c:lblAlgn val="ctr"/>
        <c:lblOffset val="100"/>
        <c:noMultiLvlLbl val="0"/>
      </c:catAx>
      <c:valAx>
        <c:axId val="565114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1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967.98220000000003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20336"/>
        <c:axId val="565116416"/>
      </c:barChart>
      <c:catAx>
        <c:axId val="56512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16416"/>
        <c:crosses val="autoZero"/>
        <c:auto val="1"/>
        <c:lblAlgn val="ctr"/>
        <c:lblOffset val="100"/>
        <c:noMultiLvlLbl val="0"/>
      </c:catAx>
      <c:valAx>
        <c:axId val="56511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2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5.1316495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352104"/>
        <c:axId val="213347008"/>
      </c:barChart>
      <c:catAx>
        <c:axId val="2133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347008"/>
        <c:crosses val="autoZero"/>
        <c:auto val="1"/>
        <c:lblAlgn val="ctr"/>
        <c:lblOffset val="100"/>
        <c:noMultiLvlLbl val="0"/>
      </c:catAx>
      <c:valAx>
        <c:axId val="2133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35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10017.718999999999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12888"/>
        <c:axId val="565117200"/>
      </c:barChart>
      <c:catAx>
        <c:axId val="56511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17200"/>
        <c:crosses val="autoZero"/>
        <c:auto val="1"/>
        <c:lblAlgn val="ctr"/>
        <c:lblOffset val="100"/>
        <c:noMultiLvlLbl val="0"/>
      </c:catAx>
      <c:valAx>
        <c:axId val="56511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1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24.720452999999999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17592"/>
        <c:axId val="565114848"/>
      </c:barChart>
      <c:catAx>
        <c:axId val="56511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14848"/>
        <c:crosses val="autoZero"/>
        <c:auto val="1"/>
        <c:lblAlgn val="ctr"/>
        <c:lblOffset val="100"/>
        <c:noMultiLvlLbl val="0"/>
      </c:catAx>
      <c:valAx>
        <c:axId val="56511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1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2.3217196000000002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13672"/>
        <c:axId val="565118768"/>
      </c:barChart>
      <c:catAx>
        <c:axId val="56511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18768"/>
        <c:crosses val="autoZero"/>
        <c:auto val="1"/>
        <c:lblAlgn val="ctr"/>
        <c:lblOffset val="100"/>
        <c:noMultiLvlLbl val="0"/>
      </c:catAx>
      <c:valAx>
        <c:axId val="56511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1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498.56625000000003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70616"/>
        <c:axId val="261369440"/>
      </c:barChart>
      <c:catAx>
        <c:axId val="26137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69440"/>
        <c:crosses val="autoZero"/>
        <c:auto val="1"/>
        <c:lblAlgn val="ctr"/>
        <c:lblOffset val="100"/>
        <c:noMultiLvlLbl val="0"/>
      </c:catAx>
      <c:valAx>
        <c:axId val="26136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7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2.1315843999999999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6480"/>
        <c:axId val="564193344"/>
      </c:barChart>
      <c:catAx>
        <c:axId val="56419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93344"/>
        <c:crosses val="autoZero"/>
        <c:auto val="1"/>
        <c:lblAlgn val="ctr"/>
        <c:lblOffset val="100"/>
        <c:noMultiLvlLbl val="0"/>
      </c:catAx>
      <c:valAx>
        <c:axId val="56419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26.225625999999998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4520"/>
        <c:axId val="564191384"/>
      </c:barChart>
      <c:catAx>
        <c:axId val="56419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91384"/>
        <c:crosses val="autoZero"/>
        <c:auto val="1"/>
        <c:lblAlgn val="ctr"/>
        <c:lblOffset val="100"/>
        <c:noMultiLvlLbl val="0"/>
      </c:catAx>
      <c:valAx>
        <c:axId val="56419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2.3217196000000002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1776"/>
        <c:axId val="564198048"/>
      </c:barChart>
      <c:catAx>
        <c:axId val="5641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98048"/>
        <c:crosses val="autoZero"/>
        <c:auto val="1"/>
        <c:lblAlgn val="ctr"/>
        <c:lblOffset val="100"/>
        <c:noMultiLvlLbl val="0"/>
      </c:catAx>
      <c:valAx>
        <c:axId val="56419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874.14859999999999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2952"/>
        <c:axId val="564196088"/>
      </c:barChart>
      <c:catAx>
        <c:axId val="56419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96088"/>
        <c:crosses val="autoZero"/>
        <c:auto val="1"/>
        <c:lblAlgn val="ctr"/>
        <c:lblOffset val="100"/>
        <c:noMultiLvlLbl val="0"/>
      </c:catAx>
      <c:valAx>
        <c:axId val="56419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18.375959999999999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98440"/>
        <c:axId val="564195696"/>
      </c:barChart>
      <c:catAx>
        <c:axId val="56419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95696"/>
        <c:crosses val="autoZero"/>
        <c:auto val="1"/>
        <c:lblAlgn val="ctr"/>
        <c:lblOffset val="100"/>
        <c:noMultiLvlLbl val="0"/>
      </c:catAx>
      <c:valAx>
        <c:axId val="56419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9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이양원, ID : H1800116)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01월 19일 15:39:12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2410.9065000000001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105.42285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39.577697999999998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67.251000000000005</v>
      </c>
      <c r="G8" s="60">
        <f>'DRIs DATA 입력'!G8</f>
        <v>12.532999999999999</v>
      </c>
      <c r="H8" s="60">
        <f>'DRIs DATA 입력'!H8</f>
        <v>20.216000000000001</v>
      </c>
      <c r="I8" s="47"/>
      <c r="J8" s="60" t="s">
        <v>217</v>
      </c>
      <c r="K8" s="60">
        <f>'DRIs DATA 입력'!K8</f>
        <v>9.6720000000000006</v>
      </c>
      <c r="L8" s="60">
        <f>'DRIs DATA 입력'!L8</f>
        <v>13.541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1025.4924000000001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35.637245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5.1316495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498.56625000000003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225.3289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2.6319938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2.1315843999999999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26.225625999999998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2.3217196000000002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874.14859999999999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18.375959999999999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3.3466885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2.4229414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967.98220000000003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1890.9407000000001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10017.718999999999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5181.7915000000003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118.106926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231.80940000000001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24.720452999999999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15.059253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1056.6271999999999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1.0899024E-2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4.9786070000000002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69.680390000000003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120.18309000000001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317</v>
      </c>
      <c r="G1" s="63" t="s">
        <v>318</v>
      </c>
      <c r="H1" s="62" t="s">
        <v>319</v>
      </c>
    </row>
    <row r="3" spans="1:27" x14ac:dyDescent="0.3">
      <c r="A3" s="72" t="s">
        <v>320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288</v>
      </c>
      <c r="B4" s="70"/>
      <c r="C4" s="70"/>
      <c r="E4" s="67" t="s">
        <v>289</v>
      </c>
      <c r="F4" s="68"/>
      <c r="G4" s="68"/>
      <c r="H4" s="69"/>
      <c r="J4" s="67" t="s">
        <v>277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321</v>
      </c>
      <c r="V4" s="70"/>
      <c r="W4" s="70"/>
      <c r="X4" s="70"/>
      <c r="Y4" s="70"/>
      <c r="Z4" s="70"/>
    </row>
    <row r="5" spans="1:27" x14ac:dyDescent="0.3">
      <c r="A5" s="66"/>
      <c r="B5" s="66" t="s">
        <v>290</v>
      </c>
      <c r="C5" s="66" t="s">
        <v>291</v>
      </c>
      <c r="E5" s="66"/>
      <c r="F5" s="66" t="s">
        <v>51</v>
      </c>
      <c r="G5" s="66" t="s">
        <v>292</v>
      </c>
      <c r="H5" s="66" t="s">
        <v>47</v>
      </c>
      <c r="J5" s="66"/>
      <c r="K5" s="66" t="s">
        <v>322</v>
      </c>
      <c r="L5" s="66" t="s">
        <v>278</v>
      </c>
      <c r="N5" s="66"/>
      <c r="O5" s="66" t="s">
        <v>302</v>
      </c>
      <c r="P5" s="66" t="s">
        <v>279</v>
      </c>
      <c r="Q5" s="66" t="s">
        <v>293</v>
      </c>
      <c r="R5" s="66" t="s">
        <v>294</v>
      </c>
      <c r="S5" s="66" t="s">
        <v>291</v>
      </c>
      <c r="U5" s="66"/>
      <c r="V5" s="66" t="s">
        <v>302</v>
      </c>
      <c r="W5" s="66" t="s">
        <v>279</v>
      </c>
      <c r="X5" s="66" t="s">
        <v>293</v>
      </c>
      <c r="Y5" s="66" t="s">
        <v>294</v>
      </c>
      <c r="Z5" s="66" t="s">
        <v>291</v>
      </c>
    </row>
    <row r="6" spans="1:27" x14ac:dyDescent="0.3">
      <c r="A6" s="66" t="s">
        <v>288</v>
      </c>
      <c r="B6" s="66">
        <v>2200</v>
      </c>
      <c r="C6" s="66">
        <v>2410.9065000000001</v>
      </c>
      <c r="E6" s="66" t="s">
        <v>323</v>
      </c>
      <c r="F6" s="66">
        <v>55</v>
      </c>
      <c r="G6" s="66">
        <v>15</v>
      </c>
      <c r="H6" s="66">
        <v>7</v>
      </c>
      <c r="J6" s="66" t="s">
        <v>323</v>
      </c>
      <c r="K6" s="66">
        <v>0.1</v>
      </c>
      <c r="L6" s="66">
        <v>4</v>
      </c>
      <c r="N6" s="66" t="s">
        <v>324</v>
      </c>
      <c r="O6" s="66">
        <v>50</v>
      </c>
      <c r="P6" s="66">
        <v>60</v>
      </c>
      <c r="Q6" s="66">
        <v>0</v>
      </c>
      <c r="R6" s="66">
        <v>0</v>
      </c>
      <c r="S6" s="66">
        <v>105.42285</v>
      </c>
      <c r="U6" s="66" t="s">
        <v>280</v>
      </c>
      <c r="V6" s="66">
        <v>0</v>
      </c>
      <c r="W6" s="66">
        <v>0</v>
      </c>
      <c r="X6" s="66">
        <v>25</v>
      </c>
      <c r="Y6" s="66">
        <v>0</v>
      </c>
      <c r="Z6" s="66">
        <v>39.577697999999998</v>
      </c>
    </row>
    <row r="7" spans="1:27" x14ac:dyDescent="0.3">
      <c r="E7" s="66" t="s">
        <v>325</v>
      </c>
      <c r="F7" s="66">
        <v>65</v>
      </c>
      <c r="G7" s="66">
        <v>30</v>
      </c>
      <c r="H7" s="66">
        <v>20</v>
      </c>
      <c r="J7" s="66" t="s">
        <v>325</v>
      </c>
      <c r="K7" s="66">
        <v>1</v>
      </c>
      <c r="L7" s="66">
        <v>10</v>
      </c>
    </row>
    <row r="8" spans="1:27" x14ac:dyDescent="0.3">
      <c r="E8" s="66" t="s">
        <v>281</v>
      </c>
      <c r="F8" s="66">
        <v>67.251000000000005</v>
      </c>
      <c r="G8" s="66">
        <v>12.532999999999999</v>
      </c>
      <c r="H8" s="66">
        <v>20.216000000000001</v>
      </c>
      <c r="J8" s="66" t="s">
        <v>281</v>
      </c>
      <c r="K8" s="66">
        <v>9.6720000000000006</v>
      </c>
      <c r="L8" s="66">
        <v>13.541</v>
      </c>
    </row>
    <row r="13" spans="1:27" x14ac:dyDescent="0.3">
      <c r="A13" s="71" t="s">
        <v>326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295</v>
      </c>
      <c r="B14" s="70"/>
      <c r="C14" s="70"/>
      <c r="D14" s="70"/>
      <c r="E14" s="70"/>
      <c r="F14" s="70"/>
      <c r="H14" s="70" t="s">
        <v>296</v>
      </c>
      <c r="I14" s="70"/>
      <c r="J14" s="70"/>
      <c r="K14" s="70"/>
      <c r="L14" s="70"/>
      <c r="M14" s="70"/>
      <c r="O14" s="70" t="s">
        <v>297</v>
      </c>
      <c r="P14" s="70"/>
      <c r="Q14" s="70"/>
      <c r="R14" s="70"/>
      <c r="S14" s="70"/>
      <c r="T14" s="70"/>
      <c r="V14" s="70" t="s">
        <v>327</v>
      </c>
      <c r="W14" s="70"/>
      <c r="X14" s="70"/>
      <c r="Y14" s="70"/>
      <c r="Z14" s="70"/>
      <c r="AA14" s="70"/>
    </row>
    <row r="15" spans="1:27" x14ac:dyDescent="0.3">
      <c r="A15" s="66"/>
      <c r="B15" s="66" t="s">
        <v>302</v>
      </c>
      <c r="C15" s="66" t="s">
        <v>279</v>
      </c>
      <c r="D15" s="66" t="s">
        <v>293</v>
      </c>
      <c r="E15" s="66" t="s">
        <v>294</v>
      </c>
      <c r="F15" s="66" t="s">
        <v>291</v>
      </c>
      <c r="H15" s="66"/>
      <c r="I15" s="66" t="s">
        <v>302</v>
      </c>
      <c r="J15" s="66" t="s">
        <v>279</v>
      </c>
      <c r="K15" s="66" t="s">
        <v>293</v>
      </c>
      <c r="L15" s="66" t="s">
        <v>294</v>
      </c>
      <c r="M15" s="66" t="s">
        <v>291</v>
      </c>
      <c r="O15" s="66"/>
      <c r="P15" s="66" t="s">
        <v>302</v>
      </c>
      <c r="Q15" s="66" t="s">
        <v>279</v>
      </c>
      <c r="R15" s="66" t="s">
        <v>293</v>
      </c>
      <c r="S15" s="66" t="s">
        <v>294</v>
      </c>
      <c r="T15" s="66" t="s">
        <v>291</v>
      </c>
      <c r="V15" s="66"/>
      <c r="W15" s="66" t="s">
        <v>302</v>
      </c>
      <c r="X15" s="66" t="s">
        <v>279</v>
      </c>
      <c r="Y15" s="66" t="s">
        <v>293</v>
      </c>
      <c r="Z15" s="66" t="s">
        <v>294</v>
      </c>
      <c r="AA15" s="66" t="s">
        <v>291</v>
      </c>
    </row>
    <row r="16" spans="1:27" x14ac:dyDescent="0.3">
      <c r="A16" s="66" t="s">
        <v>282</v>
      </c>
      <c r="B16" s="66">
        <v>530</v>
      </c>
      <c r="C16" s="66">
        <v>750</v>
      </c>
      <c r="D16" s="66">
        <v>0</v>
      </c>
      <c r="E16" s="66">
        <v>3000</v>
      </c>
      <c r="F16" s="66">
        <v>1025.4924000000001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35.637245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5.1316495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498.56625000000003</v>
      </c>
    </row>
    <row r="23" spans="1:62" x14ac:dyDescent="0.3">
      <c r="A23" s="71" t="s">
        <v>283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284</v>
      </c>
      <c r="B24" s="70"/>
      <c r="C24" s="70"/>
      <c r="D24" s="70"/>
      <c r="E24" s="70"/>
      <c r="F24" s="70"/>
      <c r="H24" s="70" t="s">
        <v>285</v>
      </c>
      <c r="I24" s="70"/>
      <c r="J24" s="70"/>
      <c r="K24" s="70"/>
      <c r="L24" s="70"/>
      <c r="M24" s="70"/>
      <c r="O24" s="70" t="s">
        <v>286</v>
      </c>
      <c r="P24" s="70"/>
      <c r="Q24" s="70"/>
      <c r="R24" s="70"/>
      <c r="S24" s="70"/>
      <c r="T24" s="70"/>
      <c r="V24" s="70" t="s">
        <v>287</v>
      </c>
      <c r="W24" s="70"/>
      <c r="X24" s="70"/>
      <c r="Y24" s="70"/>
      <c r="Z24" s="70"/>
      <c r="AA24" s="70"/>
      <c r="AC24" s="70" t="s">
        <v>298</v>
      </c>
      <c r="AD24" s="70"/>
      <c r="AE24" s="70"/>
      <c r="AF24" s="70"/>
      <c r="AG24" s="70"/>
      <c r="AH24" s="70"/>
      <c r="AJ24" s="70" t="s">
        <v>299</v>
      </c>
      <c r="AK24" s="70"/>
      <c r="AL24" s="70"/>
      <c r="AM24" s="70"/>
      <c r="AN24" s="70"/>
      <c r="AO24" s="70"/>
      <c r="AQ24" s="70" t="s">
        <v>328</v>
      </c>
      <c r="AR24" s="70"/>
      <c r="AS24" s="70"/>
      <c r="AT24" s="70"/>
      <c r="AU24" s="70"/>
      <c r="AV24" s="70"/>
      <c r="AX24" s="70" t="s">
        <v>329</v>
      </c>
      <c r="AY24" s="70"/>
      <c r="AZ24" s="70"/>
      <c r="BA24" s="70"/>
      <c r="BB24" s="70"/>
      <c r="BC24" s="70"/>
      <c r="BE24" s="70" t="s">
        <v>301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302</v>
      </c>
      <c r="C25" s="66" t="s">
        <v>279</v>
      </c>
      <c r="D25" s="66" t="s">
        <v>293</v>
      </c>
      <c r="E25" s="66" t="s">
        <v>294</v>
      </c>
      <c r="F25" s="66" t="s">
        <v>291</v>
      </c>
      <c r="H25" s="66"/>
      <c r="I25" s="66" t="s">
        <v>302</v>
      </c>
      <c r="J25" s="66" t="s">
        <v>279</v>
      </c>
      <c r="K25" s="66" t="s">
        <v>293</v>
      </c>
      <c r="L25" s="66" t="s">
        <v>294</v>
      </c>
      <c r="M25" s="66" t="s">
        <v>291</v>
      </c>
      <c r="O25" s="66"/>
      <c r="P25" s="66" t="s">
        <v>302</v>
      </c>
      <c r="Q25" s="66" t="s">
        <v>279</v>
      </c>
      <c r="R25" s="66" t="s">
        <v>293</v>
      </c>
      <c r="S25" s="66" t="s">
        <v>294</v>
      </c>
      <c r="T25" s="66" t="s">
        <v>291</v>
      </c>
      <c r="V25" s="66"/>
      <c r="W25" s="66" t="s">
        <v>302</v>
      </c>
      <c r="X25" s="66" t="s">
        <v>279</v>
      </c>
      <c r="Y25" s="66" t="s">
        <v>293</v>
      </c>
      <c r="Z25" s="66" t="s">
        <v>294</v>
      </c>
      <c r="AA25" s="66" t="s">
        <v>291</v>
      </c>
      <c r="AC25" s="66"/>
      <c r="AD25" s="66" t="s">
        <v>302</v>
      </c>
      <c r="AE25" s="66" t="s">
        <v>279</v>
      </c>
      <c r="AF25" s="66" t="s">
        <v>293</v>
      </c>
      <c r="AG25" s="66" t="s">
        <v>294</v>
      </c>
      <c r="AH25" s="66" t="s">
        <v>291</v>
      </c>
      <c r="AJ25" s="66"/>
      <c r="AK25" s="66" t="s">
        <v>302</v>
      </c>
      <c r="AL25" s="66" t="s">
        <v>279</v>
      </c>
      <c r="AM25" s="66" t="s">
        <v>293</v>
      </c>
      <c r="AN25" s="66" t="s">
        <v>294</v>
      </c>
      <c r="AO25" s="66" t="s">
        <v>291</v>
      </c>
      <c r="AQ25" s="66"/>
      <c r="AR25" s="66" t="s">
        <v>302</v>
      </c>
      <c r="AS25" s="66" t="s">
        <v>279</v>
      </c>
      <c r="AT25" s="66" t="s">
        <v>293</v>
      </c>
      <c r="AU25" s="66" t="s">
        <v>294</v>
      </c>
      <c r="AV25" s="66" t="s">
        <v>291</v>
      </c>
      <c r="AX25" s="66"/>
      <c r="AY25" s="66" t="s">
        <v>302</v>
      </c>
      <c r="AZ25" s="66" t="s">
        <v>279</v>
      </c>
      <c r="BA25" s="66" t="s">
        <v>293</v>
      </c>
      <c r="BB25" s="66" t="s">
        <v>294</v>
      </c>
      <c r="BC25" s="66" t="s">
        <v>291</v>
      </c>
      <c r="BE25" s="66"/>
      <c r="BF25" s="66" t="s">
        <v>302</v>
      </c>
      <c r="BG25" s="66" t="s">
        <v>279</v>
      </c>
      <c r="BH25" s="66" t="s">
        <v>293</v>
      </c>
      <c r="BI25" s="66" t="s">
        <v>294</v>
      </c>
      <c r="BJ25" s="66" t="s">
        <v>291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225.3289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2.6319938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2.1315843999999999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26.225625999999998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2.3217196000000002</v>
      </c>
      <c r="AJ26" s="66" t="s">
        <v>330</v>
      </c>
      <c r="AK26" s="66">
        <v>320</v>
      </c>
      <c r="AL26" s="66">
        <v>400</v>
      </c>
      <c r="AM26" s="66">
        <v>0</v>
      </c>
      <c r="AN26" s="66">
        <v>1000</v>
      </c>
      <c r="AO26" s="66">
        <v>874.14859999999999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18.375959999999999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3.3466885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2.4229414</v>
      </c>
    </row>
    <row r="33" spans="1:68" x14ac:dyDescent="0.3">
      <c r="A33" s="71" t="s">
        <v>303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304</v>
      </c>
      <c r="B34" s="70"/>
      <c r="C34" s="70"/>
      <c r="D34" s="70"/>
      <c r="E34" s="70"/>
      <c r="F34" s="70"/>
      <c r="H34" s="70" t="s">
        <v>305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306</v>
      </c>
      <c r="W34" s="70"/>
      <c r="X34" s="70"/>
      <c r="Y34" s="70"/>
      <c r="Z34" s="70"/>
      <c r="AA34" s="70"/>
      <c r="AC34" s="70" t="s">
        <v>331</v>
      </c>
      <c r="AD34" s="70"/>
      <c r="AE34" s="70"/>
      <c r="AF34" s="70"/>
      <c r="AG34" s="70"/>
      <c r="AH34" s="70"/>
      <c r="AJ34" s="70" t="s">
        <v>307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302</v>
      </c>
      <c r="C35" s="66" t="s">
        <v>279</v>
      </c>
      <c r="D35" s="66" t="s">
        <v>293</v>
      </c>
      <c r="E35" s="66" t="s">
        <v>294</v>
      </c>
      <c r="F35" s="66" t="s">
        <v>291</v>
      </c>
      <c r="H35" s="66"/>
      <c r="I35" s="66" t="s">
        <v>302</v>
      </c>
      <c r="J35" s="66" t="s">
        <v>279</v>
      </c>
      <c r="K35" s="66" t="s">
        <v>293</v>
      </c>
      <c r="L35" s="66" t="s">
        <v>294</v>
      </c>
      <c r="M35" s="66" t="s">
        <v>291</v>
      </c>
      <c r="O35" s="66"/>
      <c r="P35" s="66" t="s">
        <v>302</v>
      </c>
      <c r="Q35" s="66" t="s">
        <v>279</v>
      </c>
      <c r="R35" s="66" t="s">
        <v>293</v>
      </c>
      <c r="S35" s="66" t="s">
        <v>294</v>
      </c>
      <c r="T35" s="66" t="s">
        <v>291</v>
      </c>
      <c r="V35" s="66"/>
      <c r="W35" s="66" t="s">
        <v>302</v>
      </c>
      <c r="X35" s="66" t="s">
        <v>279</v>
      </c>
      <c r="Y35" s="66" t="s">
        <v>293</v>
      </c>
      <c r="Z35" s="66" t="s">
        <v>294</v>
      </c>
      <c r="AA35" s="66" t="s">
        <v>291</v>
      </c>
      <c r="AC35" s="66"/>
      <c r="AD35" s="66" t="s">
        <v>302</v>
      </c>
      <c r="AE35" s="66" t="s">
        <v>279</v>
      </c>
      <c r="AF35" s="66" t="s">
        <v>293</v>
      </c>
      <c r="AG35" s="66" t="s">
        <v>294</v>
      </c>
      <c r="AH35" s="66" t="s">
        <v>291</v>
      </c>
      <c r="AJ35" s="66"/>
      <c r="AK35" s="66" t="s">
        <v>302</v>
      </c>
      <c r="AL35" s="66" t="s">
        <v>279</v>
      </c>
      <c r="AM35" s="66" t="s">
        <v>293</v>
      </c>
      <c r="AN35" s="66" t="s">
        <v>294</v>
      </c>
      <c r="AO35" s="66" t="s">
        <v>291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967.98220000000003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1890.9407000000001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10017.718999999999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5181.7915000000003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118.106926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231.80940000000001</v>
      </c>
    </row>
    <row r="43" spans="1:68" x14ac:dyDescent="0.3">
      <c r="A43" s="71" t="s">
        <v>332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333</v>
      </c>
      <c r="B44" s="70"/>
      <c r="C44" s="70"/>
      <c r="D44" s="70"/>
      <c r="E44" s="70"/>
      <c r="F44" s="70"/>
      <c r="H44" s="70" t="s">
        <v>308</v>
      </c>
      <c r="I44" s="70"/>
      <c r="J44" s="70"/>
      <c r="K44" s="70"/>
      <c r="L44" s="70"/>
      <c r="M44" s="70"/>
      <c r="O44" s="70" t="s">
        <v>309</v>
      </c>
      <c r="P44" s="70"/>
      <c r="Q44" s="70"/>
      <c r="R44" s="70"/>
      <c r="S44" s="70"/>
      <c r="T44" s="70"/>
      <c r="V44" s="70" t="s">
        <v>334</v>
      </c>
      <c r="W44" s="70"/>
      <c r="X44" s="70"/>
      <c r="Y44" s="70"/>
      <c r="Z44" s="70"/>
      <c r="AA44" s="70"/>
      <c r="AC44" s="70" t="s">
        <v>335</v>
      </c>
      <c r="AD44" s="70"/>
      <c r="AE44" s="70"/>
      <c r="AF44" s="70"/>
      <c r="AG44" s="70"/>
      <c r="AH44" s="70"/>
      <c r="AJ44" s="70" t="s">
        <v>310</v>
      </c>
      <c r="AK44" s="70"/>
      <c r="AL44" s="70"/>
      <c r="AM44" s="70"/>
      <c r="AN44" s="70"/>
      <c r="AO44" s="70"/>
      <c r="AQ44" s="70" t="s">
        <v>311</v>
      </c>
      <c r="AR44" s="70"/>
      <c r="AS44" s="70"/>
      <c r="AT44" s="70"/>
      <c r="AU44" s="70"/>
      <c r="AV44" s="70"/>
      <c r="AX44" s="70" t="s">
        <v>336</v>
      </c>
      <c r="AY44" s="70"/>
      <c r="AZ44" s="70"/>
      <c r="BA44" s="70"/>
      <c r="BB44" s="70"/>
      <c r="BC44" s="70"/>
      <c r="BE44" s="70" t="s">
        <v>337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302</v>
      </c>
      <c r="C45" s="66" t="s">
        <v>279</v>
      </c>
      <c r="D45" s="66" t="s">
        <v>293</v>
      </c>
      <c r="E45" s="66" t="s">
        <v>294</v>
      </c>
      <c r="F45" s="66" t="s">
        <v>291</v>
      </c>
      <c r="H45" s="66"/>
      <c r="I45" s="66" t="s">
        <v>302</v>
      </c>
      <c r="J45" s="66" t="s">
        <v>279</v>
      </c>
      <c r="K45" s="66" t="s">
        <v>293</v>
      </c>
      <c r="L45" s="66" t="s">
        <v>294</v>
      </c>
      <c r="M45" s="66" t="s">
        <v>291</v>
      </c>
      <c r="O45" s="66"/>
      <c r="P45" s="66" t="s">
        <v>302</v>
      </c>
      <c r="Q45" s="66" t="s">
        <v>279</v>
      </c>
      <c r="R45" s="66" t="s">
        <v>293</v>
      </c>
      <c r="S45" s="66" t="s">
        <v>294</v>
      </c>
      <c r="T45" s="66" t="s">
        <v>291</v>
      </c>
      <c r="V45" s="66"/>
      <c r="W45" s="66" t="s">
        <v>302</v>
      </c>
      <c r="X45" s="66" t="s">
        <v>279</v>
      </c>
      <c r="Y45" s="66" t="s">
        <v>293</v>
      </c>
      <c r="Z45" s="66" t="s">
        <v>294</v>
      </c>
      <c r="AA45" s="66" t="s">
        <v>291</v>
      </c>
      <c r="AC45" s="66"/>
      <c r="AD45" s="66" t="s">
        <v>302</v>
      </c>
      <c r="AE45" s="66" t="s">
        <v>279</v>
      </c>
      <c r="AF45" s="66" t="s">
        <v>293</v>
      </c>
      <c r="AG45" s="66" t="s">
        <v>294</v>
      </c>
      <c r="AH45" s="66" t="s">
        <v>291</v>
      </c>
      <c r="AJ45" s="66"/>
      <c r="AK45" s="66" t="s">
        <v>302</v>
      </c>
      <c r="AL45" s="66" t="s">
        <v>279</v>
      </c>
      <c r="AM45" s="66" t="s">
        <v>293</v>
      </c>
      <c r="AN45" s="66" t="s">
        <v>294</v>
      </c>
      <c r="AO45" s="66" t="s">
        <v>291</v>
      </c>
      <c r="AQ45" s="66"/>
      <c r="AR45" s="66" t="s">
        <v>302</v>
      </c>
      <c r="AS45" s="66" t="s">
        <v>279</v>
      </c>
      <c r="AT45" s="66" t="s">
        <v>293</v>
      </c>
      <c r="AU45" s="66" t="s">
        <v>294</v>
      </c>
      <c r="AV45" s="66" t="s">
        <v>291</v>
      </c>
      <c r="AX45" s="66"/>
      <c r="AY45" s="66" t="s">
        <v>302</v>
      </c>
      <c r="AZ45" s="66" t="s">
        <v>279</v>
      </c>
      <c r="BA45" s="66" t="s">
        <v>293</v>
      </c>
      <c r="BB45" s="66" t="s">
        <v>294</v>
      </c>
      <c r="BC45" s="66" t="s">
        <v>291</v>
      </c>
      <c r="BE45" s="66"/>
      <c r="BF45" s="66" t="s">
        <v>302</v>
      </c>
      <c r="BG45" s="66" t="s">
        <v>279</v>
      </c>
      <c r="BH45" s="66" t="s">
        <v>293</v>
      </c>
      <c r="BI45" s="66" t="s">
        <v>294</v>
      </c>
      <c r="BJ45" s="66" t="s">
        <v>291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24.720452999999999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15.059253</v>
      </c>
      <c r="O46" s="66" t="s">
        <v>312</v>
      </c>
      <c r="P46" s="66">
        <v>600</v>
      </c>
      <c r="Q46" s="66">
        <v>800</v>
      </c>
      <c r="R46" s="66">
        <v>0</v>
      </c>
      <c r="S46" s="66">
        <v>10000</v>
      </c>
      <c r="T46" s="66">
        <v>1056.6271999999999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1.0899024E-2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4.9786070000000002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69.680390000000003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120.18309000000001</v>
      </c>
      <c r="AX46" s="66" t="s">
        <v>313</v>
      </c>
      <c r="AY46" s="66"/>
      <c r="AZ46" s="66"/>
      <c r="BA46" s="66"/>
      <c r="BB46" s="66"/>
      <c r="BC46" s="66"/>
      <c r="BE46" s="66" t="s">
        <v>314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315</v>
      </c>
      <c r="B2" s="62" t="s">
        <v>316</v>
      </c>
      <c r="C2" s="62" t="s">
        <v>300</v>
      </c>
      <c r="D2" s="62">
        <v>55</v>
      </c>
      <c r="E2" s="62">
        <v>2410.9065000000001</v>
      </c>
      <c r="F2" s="62">
        <v>350.70013</v>
      </c>
      <c r="G2" s="62">
        <v>65.355440000000002</v>
      </c>
      <c r="H2" s="62">
        <v>34.138058000000001</v>
      </c>
      <c r="I2" s="62">
        <v>31.217379999999999</v>
      </c>
      <c r="J2" s="62">
        <v>105.42285</v>
      </c>
      <c r="K2" s="62">
        <v>49.653323999999998</v>
      </c>
      <c r="L2" s="62">
        <v>55.769526999999997</v>
      </c>
      <c r="M2" s="62">
        <v>39.577697999999998</v>
      </c>
      <c r="N2" s="62">
        <v>3.4131800000000001</v>
      </c>
      <c r="O2" s="62">
        <v>23.305451999999999</v>
      </c>
      <c r="P2" s="62">
        <v>1255.0940000000001</v>
      </c>
      <c r="Q2" s="62">
        <v>44.084876999999999</v>
      </c>
      <c r="R2" s="62">
        <v>1025.4924000000001</v>
      </c>
      <c r="S2" s="62">
        <v>113.84793999999999</v>
      </c>
      <c r="T2" s="62">
        <v>10939.733</v>
      </c>
      <c r="U2" s="62">
        <v>5.1316495</v>
      </c>
      <c r="V2" s="62">
        <v>35.637245</v>
      </c>
      <c r="W2" s="62">
        <v>498.56625000000003</v>
      </c>
      <c r="X2" s="62">
        <v>225.3289</v>
      </c>
      <c r="Y2" s="62">
        <v>2.6319938</v>
      </c>
      <c r="Z2" s="62">
        <v>2.1315843999999999</v>
      </c>
      <c r="AA2" s="62">
        <v>26.225625999999998</v>
      </c>
      <c r="AB2" s="62">
        <v>2.3217196000000002</v>
      </c>
      <c r="AC2" s="62">
        <v>874.14859999999999</v>
      </c>
      <c r="AD2" s="62">
        <v>18.375959999999999</v>
      </c>
      <c r="AE2" s="62">
        <v>3.3466885</v>
      </c>
      <c r="AF2" s="62">
        <v>2.4229414</v>
      </c>
      <c r="AG2" s="62">
        <v>967.98220000000003</v>
      </c>
      <c r="AH2" s="62">
        <v>560.09094000000005</v>
      </c>
      <c r="AI2" s="62">
        <v>407.89120000000003</v>
      </c>
      <c r="AJ2" s="62">
        <v>1890.9407000000001</v>
      </c>
      <c r="AK2" s="62">
        <v>10017.718999999999</v>
      </c>
      <c r="AL2" s="62">
        <v>118.106926</v>
      </c>
      <c r="AM2" s="62">
        <v>5181.7915000000003</v>
      </c>
      <c r="AN2" s="62">
        <v>231.80940000000001</v>
      </c>
      <c r="AO2" s="62">
        <v>24.720452999999999</v>
      </c>
      <c r="AP2" s="62">
        <v>18.176825000000001</v>
      </c>
      <c r="AQ2" s="62">
        <v>6.543628</v>
      </c>
      <c r="AR2" s="62">
        <v>15.059253</v>
      </c>
      <c r="AS2" s="62">
        <v>1056.6271999999999</v>
      </c>
      <c r="AT2" s="62">
        <v>1.0899024E-2</v>
      </c>
      <c r="AU2" s="62">
        <v>4.9786070000000002</v>
      </c>
      <c r="AV2" s="62">
        <v>69.680390000000003</v>
      </c>
      <c r="AW2" s="62">
        <v>120.18309000000001</v>
      </c>
      <c r="AX2" s="62">
        <v>0.55439130000000003</v>
      </c>
      <c r="AY2" s="62">
        <v>1.9838119000000001</v>
      </c>
      <c r="AZ2" s="62">
        <v>491.43585000000002</v>
      </c>
      <c r="BA2" s="62">
        <v>64.719634999999997</v>
      </c>
      <c r="BB2" s="62">
        <v>17.943280000000001</v>
      </c>
      <c r="BC2" s="62">
        <v>21.677596999999999</v>
      </c>
      <c r="BD2" s="62">
        <v>25.072748000000001</v>
      </c>
      <c r="BE2" s="62">
        <v>2.0571139999999999</v>
      </c>
      <c r="BF2" s="62">
        <v>9.5937020000000004</v>
      </c>
      <c r="BG2" s="62">
        <v>0</v>
      </c>
      <c r="BH2" s="62">
        <v>0</v>
      </c>
      <c r="BI2" s="62">
        <v>0</v>
      </c>
      <c r="BJ2" s="62">
        <v>4.4669862999999997E-2</v>
      </c>
      <c r="BK2" s="62">
        <v>0</v>
      </c>
      <c r="BL2" s="62">
        <v>0.27279806000000001</v>
      </c>
      <c r="BM2" s="62">
        <v>4.5396542999999996</v>
      </c>
      <c r="BN2" s="62">
        <v>1.1569058000000001</v>
      </c>
      <c r="BO2" s="62">
        <v>75.449700000000007</v>
      </c>
      <c r="BP2" s="62">
        <v>13.955672</v>
      </c>
      <c r="BQ2" s="62">
        <v>25.712160000000001</v>
      </c>
      <c r="BR2" s="62">
        <v>90.095929999999996</v>
      </c>
      <c r="BS2" s="62">
        <v>33.986190000000001</v>
      </c>
      <c r="BT2" s="62">
        <v>15.538164</v>
      </c>
      <c r="BU2" s="62">
        <v>1.5626233000000001E-3</v>
      </c>
      <c r="BV2" s="62">
        <v>0.11462133400000001</v>
      </c>
      <c r="BW2" s="62">
        <v>1.078479</v>
      </c>
      <c r="BX2" s="62">
        <v>2.3115410000000001</v>
      </c>
      <c r="BY2" s="62">
        <v>0.28422249999999999</v>
      </c>
      <c r="BZ2" s="62">
        <v>3.8317206999999997E-4</v>
      </c>
      <c r="CA2" s="62">
        <v>1.4744024</v>
      </c>
      <c r="CB2" s="62">
        <v>2.8186072E-2</v>
      </c>
      <c r="CC2" s="62">
        <v>0.5290743</v>
      </c>
      <c r="CD2" s="62">
        <v>4.7338719999999999</v>
      </c>
      <c r="CE2" s="62">
        <v>7.1706400000000003E-2</v>
      </c>
      <c r="CF2" s="62">
        <v>0.61651869999999998</v>
      </c>
      <c r="CG2" s="62">
        <v>0</v>
      </c>
      <c r="CH2" s="62">
        <v>9.7371239999999998E-2</v>
      </c>
      <c r="CI2" s="62">
        <v>0</v>
      </c>
      <c r="CJ2" s="62">
        <v>10.131017999999999</v>
      </c>
      <c r="CK2" s="62">
        <v>2.0327635E-2</v>
      </c>
      <c r="CL2" s="62">
        <v>0.53608966000000002</v>
      </c>
      <c r="CM2" s="62">
        <v>4.9968123000000002</v>
      </c>
      <c r="CN2" s="62">
        <v>3714.1972999999998</v>
      </c>
      <c r="CO2" s="62">
        <v>6526.5165999999999</v>
      </c>
      <c r="CP2" s="62">
        <v>4931.5910000000003</v>
      </c>
      <c r="CQ2" s="62">
        <v>1529.7822000000001</v>
      </c>
      <c r="CR2" s="62">
        <v>815.97284000000002</v>
      </c>
      <c r="CS2" s="62">
        <v>517.88480000000004</v>
      </c>
      <c r="CT2" s="62">
        <v>3687.3833</v>
      </c>
      <c r="CU2" s="62">
        <v>2524.7782999999999</v>
      </c>
      <c r="CV2" s="62">
        <v>1507.7140999999999</v>
      </c>
      <c r="CW2" s="62">
        <v>2985.1052</v>
      </c>
      <c r="CX2" s="62">
        <v>844.90186000000006</v>
      </c>
      <c r="CY2" s="62">
        <v>4465.5722999999998</v>
      </c>
      <c r="CZ2" s="62">
        <v>2433.3292999999999</v>
      </c>
      <c r="DA2" s="62">
        <v>6071.4650000000001</v>
      </c>
      <c r="DB2" s="62">
        <v>5320.8423000000003</v>
      </c>
      <c r="DC2" s="62">
        <v>8788.5740000000005</v>
      </c>
      <c r="DD2" s="62">
        <v>13240.739</v>
      </c>
      <c r="DE2" s="62">
        <v>3711.0264000000002</v>
      </c>
      <c r="DF2" s="62">
        <v>4829.6139999999996</v>
      </c>
      <c r="DG2" s="62">
        <v>3203.2773000000002</v>
      </c>
      <c r="DH2" s="62">
        <v>307.76150000000001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64.719634999999997</v>
      </c>
      <c r="B6">
        <f>BB2</f>
        <v>17.943280000000001</v>
      </c>
      <c r="C6">
        <f>BC2</f>
        <v>21.677596999999999</v>
      </c>
      <c r="D6">
        <f>BD2</f>
        <v>25.072748000000001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24386</v>
      </c>
      <c r="C2" s="57">
        <f ca="1">YEAR(TODAY())-YEAR(B2)+IF(TODAY()&gt;=DATE(YEAR(TODAY()),MONTH(B2),DAY(B2)),0,-1)</f>
        <v>55</v>
      </c>
      <c r="E2" s="53">
        <v>178.9</v>
      </c>
      <c r="F2" s="54" t="s">
        <v>40</v>
      </c>
      <c r="G2" s="53">
        <v>71.3</v>
      </c>
      <c r="H2" s="52" t="s">
        <v>42</v>
      </c>
      <c r="I2" s="73">
        <f>ROUND(G3/E3^2,1)</f>
        <v>22.3</v>
      </c>
    </row>
    <row r="3" spans="1:9" x14ac:dyDescent="0.3">
      <c r="E3" s="52">
        <f>E2/100</f>
        <v>1.7890000000000001</v>
      </c>
      <c r="F3" s="52" t="s">
        <v>41</v>
      </c>
      <c r="G3" s="52">
        <f>G2</f>
        <v>71.3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44580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이양원, ID : H1800116)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01월 19일 15:39:12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U10" sqref="U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44580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55</v>
      </c>
      <c r="G12" s="152"/>
      <c r="H12" s="152"/>
      <c r="I12" s="152"/>
      <c r="K12" s="123">
        <f>'개인정보 및 신체계측 입력'!E2</f>
        <v>178.9</v>
      </c>
      <c r="L12" s="124"/>
      <c r="M12" s="117">
        <f>'개인정보 및 신체계측 입력'!G2</f>
        <v>71.3</v>
      </c>
      <c r="N12" s="118"/>
      <c r="O12" s="113" t="s">
        <v>272</v>
      </c>
      <c r="P12" s="107"/>
      <c r="Q12" s="110">
        <f>'개인정보 및 신체계측 입력'!I2</f>
        <v>22.3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이양원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67.251000000000005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12.532999999999999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20.216000000000001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13.5</v>
      </c>
      <c r="L72" s="37" t="s">
        <v>54</v>
      </c>
      <c r="M72" s="37">
        <f>ROUND('DRIs DATA'!K8,1)</f>
        <v>9.6999999999999993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136.72999999999999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296.98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225.33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154.78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121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667.85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247.2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2022-01-19T06:43:20Z</dcterms:modified>
</cp:coreProperties>
</file>