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<sst xmlns="http://schemas.openxmlformats.org/spreadsheetml/2006/main" count="692" uniqueCount="345">
  <si>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</si>
  <si>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</si>
  <si>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</si>
  <si>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</si>
  <si>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</si>
  <si>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</si>
  <si>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</si>
  <si>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</si>
  <si>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</si>
  <si>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</si>
  <si>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</si>
  <si>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</si>
  <si>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</si>
  <si>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</si>
  <si>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</si>
  <si>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</si>
  <si>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</si>
  <si>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</si>
  <si>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</si>
  <si>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</si>
  <si>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</si>
  <si>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</si>
  <si>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</si>
  <si>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</si>
  <si>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</si>
  <si>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</si>
  <si>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</si>
  <si>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</si>
  <si>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</si>
  <si>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</si>
  <si>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</si>
  <si>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</si>
  <si>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</si>
  <si>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</si>
  <si>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</si>
  <si>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</si>
  <si>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</si>
  <si>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</si>
  <si>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</si>
  <si>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</si>
  <si>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</si>
  <si>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</si>
  <si>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</si>
  <si>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</si>
  <si>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</si>
  <si>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</si>
  <si>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</si>
  <si>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</si>
  <si>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</si>
  <si>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</si>
  <si>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</si>
  <si>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</si>
  <si>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</si>
  <si>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</si>
  <si>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</si>
  <si>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</si>
  <si>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</si>
  <si>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</si>
  <si>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</si>
  <si>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</si>
  <si>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</si>
  <si>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</si>
  <si>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</si>
  <si>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</si>
  <si>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</si>
  <si>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</si>
  <si>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</si>
  <si>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</si>
  <si>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</si>
  <si>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</si>
  <si>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</si>
  <si>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</si>
  <si>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</si>
  <si>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</si>
  <si>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</si>
  <si>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</si>
  <si>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</si>
  <si>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</si>
  <si>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</si>
  <si>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</si>
  <si>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</si>
  <si>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</si>
  <si>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</si>
  <si>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</si>
  <si>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</si>
  <si>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</si>
  <si>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</si>
  <si>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</si>
  <si>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</si>
  <si>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</si>
  <si>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</si>
  <si>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</si>
  <si>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</si>
  <si>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</si>
  <si>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</si>
  <si>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</si>
  <si>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</si>
  <si>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</si>
  <si>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</si>
  <si>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</si>
  <si>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</si>
  <si>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</si>
  <si>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</si>
  <si>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</si>
  <si>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</si>
  <si>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</si>
  <si>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</si>
  <si>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</si>
  <si>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</si>
  <si>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</si>
  <si>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</si>
  <si>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</si>
  <si>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</si>
  <si>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</si>
  <si>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</si>
  <si>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</si>
  <si>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</si>
  <si>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</si>
  <si>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</si>
  <si>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</si>
  <si>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</si>
  <si>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</si>
  <si>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</si>
  <si>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</si>
  <si>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</si>
  <si>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</si>
  <si>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</si>
  <si>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</si>
  <si>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</si>
  <si>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</si>
  <si>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</si>
  <si>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</si>
  <si>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</si>
  <si>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</si>
  <si>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</si>
  <si>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</si>
  <si>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</si>
  <si>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</si>
  <si>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</si>
  <si>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</si>
  <si>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</si>
  <si>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</si>
  <si>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</si>
  <si>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</si>
  <si>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</si>
  <si>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</si>
  <si>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</si>
  <si>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</si>
  <si>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</si>
  <si>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</si>
  <si>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</si>
  <si>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</si>
  <si>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</si>
  <si>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</si>
  <si>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</si>
  <si>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</si>
  <si>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</si>
  <si>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</si>
  <si>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</si>
  <si>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</si>
  <si>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</si>
  <si>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</si>
  <si>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</si>
  <si>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</si>
  <si>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</si>
  <si>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</si>
  <si>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</si>
  <si>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</si>
  <si>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</si>
  <si>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</si>
  <si>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</si>
  <si>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</si>
  <si>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</si>
  <si>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</si>
  <si>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</si>
  <si>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</si>
  <si>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</si>
  <si>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</si>
  <si>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</si>
  <si>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</si>
  <si>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</si>
  <si>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</si>
  <si>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</si>
  <si>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</si>
  <si>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</si>
  <si>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</si>
  <si>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</si>
  <si>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</si>
  <si>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</si>
  <si>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</si>
  <si>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</si>
  <si>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</si>
  <si>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</si>
  <si>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</si>
  <si>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</si>
  <si>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</si>
  <si>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</si>
  <si>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</si>
  <si>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</si>
  <si>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</si>
  <si>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</si>
  <si>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</si>
  <si>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</si>
  <si>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</si>
  <si>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</si>
  <si>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</si>
  <si>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</si>
  <si>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</si>
  <si>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</si>
  <si>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</si>
  <si>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</si>
  <si>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</si>
  <si>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</si>
  <si>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</si>
  <si>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</si>
  <si>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</si>
  <si>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</si>
  <si>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</si>
  <si>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</si>
  <si>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</si>
  <si>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</si>
  <si>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</si>
  <si>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</si>
  <si>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</si>
  <si>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</si>
  <si>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</si>
  <si>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</si>
  <si>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</si>
  <si>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</si>
  <si>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</si>
  <si>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</si>
  <si>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</si>
  <si>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</si>
  <si>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</si>
  <si>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</si>
  <si>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</si>
  <si>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</si>
  <si>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</si>
  <si>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</si>
  <si>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</si>
  <si>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</si>
  <si>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</si>
  <si>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</si>
  <si>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</si>
  <si>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</si>
  <si>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</si>
  <si>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</si>
  <si>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</si>
  <si>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</si>
  <si>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</si>
  <si>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</si>
  <si>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</si>
  <si>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</si>
  <si>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</si>
  <si>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</si>
  <si>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</si>
  <si>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</si>
  <si>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</si>
  <si>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</si>
  <si>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</si>
  <si>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</si>
  <si>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</si>
  <si>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</si>
  <si>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</si>
  <si>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</si>
  <si>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</si>
  <si>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</si>
  <si>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</si>
  <si>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</si>
  <si>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</si>
  <si>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</si>
  <si>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</si>
  <si>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</si>
  <si>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</si>
  <si>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</si>
  <si>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</si>
  <si>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</si>
  <si>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</si>
  <si>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</si>
  <si>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</si>
  <si>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</si>
  <si>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</si>
  <si>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</si>
  <si>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</si>
  <si>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</si>
  <si>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</si>
  <si>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</si>
  <si>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</si>
  <si>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</si>
  <si>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</si>
  <si>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</si>
  <si>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</si>
  <si>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</si>
  <si>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</si>
  <si>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</si>
  <si>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</si>
  <si>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</si>
  <si>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</si>
  <si>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</si>
  <si>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</si>
  <si>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</si>
  <si>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</si>
  <si>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</si>
  <si>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</si>
  <si>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</si>
  <si>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</si>
  <si>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</si>
  <si>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</si>
  <si>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</si>
  <si>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</si>
  <si>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</si>
  <si>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</si>
  <si>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</si>
  <si>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</si>
  <si>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</si>
  <si>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</si>
  <si>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</si>
  <si>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</si>
  <si>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</si>
  <si>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</si>
  <si>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</si>
  <si>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H1800120</t>
  </si>
  <si>
    <t>임옥례</t>
  </si>
  <si>
    <t>F</t>
  </si>
  <si>
    <t>(설문지 : FFQ 95문항 설문지, 사용자 : 임옥례, ID : H1800120)</t>
  </si>
  <si>
    <t>2022년 02월 21일 14:28:13</t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</si>
  <si>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</si>
  <si>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</si>
  <si>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</si>
  <si>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</si>
  <si>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</si>
  <si>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</si>
  <si>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</si>
  <si>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</si>
  <si>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</si>
  <si>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</si>
  <si>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</si>
  <si>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비오틴</t>
    <phoneticPr fontId="1" type="noConversion"/>
  </si>
  <si>
    <t>섭취량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</si>
  <si>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</si>
  <si>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</si>
  <si>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</si>
  <si>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</si>
  <si>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요오드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</si>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</sst>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24.942568000000001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512280"/>
        <c:axId val="548516200"/>
      </c:barChart>
      <c:catAx>
        <c:axId val="54851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516200"/>
        <c:crosses val="autoZero"/>
        <c:auto val="1"/>
        <c:lblAlgn val="ctr"/>
        <c:lblOffset val="100"/>
        <c:noMultiLvlLbl val="0"/>
      </c:catAx>
      <c:valAx>
        <c:axId val="54851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51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0.80619925000000003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466968"/>
        <c:axId val="580467360"/>
      </c:barChart>
      <c:catAx>
        <c:axId val="58046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467360"/>
        <c:crosses val="autoZero"/>
        <c:auto val="1"/>
        <c:lblAlgn val="ctr"/>
        <c:lblOffset val="100"/>
        <c:noMultiLvlLbl val="0"/>
      </c:catAx>
      <c:valAx>
        <c:axId val="58046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46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0.14504479000000001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468144"/>
        <c:axId val="580461088"/>
      </c:barChart>
      <c:catAx>
        <c:axId val="58046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461088"/>
        <c:crosses val="autoZero"/>
        <c:auto val="1"/>
        <c:lblAlgn val="ctr"/>
        <c:lblOffset val="100"/>
        <c:noMultiLvlLbl val="0"/>
      </c:catAx>
      <c:valAx>
        <c:axId val="58046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46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417.07028000000003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461872"/>
        <c:axId val="580462264"/>
      </c:barChart>
      <c:catAx>
        <c:axId val="58046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462264"/>
        <c:crosses val="autoZero"/>
        <c:auto val="1"/>
        <c:lblAlgn val="ctr"/>
        <c:lblOffset val="100"/>
        <c:noMultiLvlLbl val="0"/>
      </c:catAx>
      <c:valAx>
        <c:axId val="58046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46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1052.0309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463048"/>
        <c:axId val="580463440"/>
      </c:barChart>
      <c:catAx>
        <c:axId val="58046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463440"/>
        <c:crosses val="autoZero"/>
        <c:auto val="1"/>
        <c:lblAlgn val="ctr"/>
        <c:lblOffset val="100"/>
        <c:noMultiLvlLbl val="0"/>
      </c:catAx>
      <c:valAx>
        <c:axId val="580463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46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32.104916000000003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464616"/>
        <c:axId val="552934048"/>
      </c:barChart>
      <c:catAx>
        <c:axId val="58046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934048"/>
        <c:crosses val="autoZero"/>
        <c:auto val="1"/>
        <c:lblAlgn val="ctr"/>
        <c:lblOffset val="100"/>
        <c:noMultiLvlLbl val="0"/>
      </c:catAx>
      <c:valAx>
        <c:axId val="55293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46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38.658366999999998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937576"/>
        <c:axId val="552934440"/>
      </c:barChart>
      <c:catAx>
        <c:axId val="55293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934440"/>
        <c:crosses val="autoZero"/>
        <c:auto val="1"/>
        <c:lblAlgn val="ctr"/>
        <c:lblOffset val="100"/>
        <c:noMultiLvlLbl val="0"/>
      </c:catAx>
      <c:valAx>
        <c:axId val="552934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93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3.9963448000000001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930912"/>
        <c:axId val="552936400"/>
      </c:barChart>
      <c:catAx>
        <c:axId val="55293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936400"/>
        <c:crosses val="autoZero"/>
        <c:auto val="1"/>
        <c:lblAlgn val="ctr"/>
        <c:lblOffset val="100"/>
        <c:noMultiLvlLbl val="0"/>
      </c:catAx>
      <c:valAx>
        <c:axId val="552936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9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229.37598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935224"/>
        <c:axId val="552935616"/>
      </c:barChart>
      <c:catAx>
        <c:axId val="55293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935616"/>
        <c:crosses val="autoZero"/>
        <c:auto val="1"/>
        <c:lblAlgn val="ctr"/>
        <c:lblOffset val="100"/>
        <c:noMultiLvlLbl val="0"/>
      </c:catAx>
      <c:valAx>
        <c:axId val="5529356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93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4.4315591999999999E-3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936008"/>
        <c:axId val="552931304"/>
      </c:barChart>
      <c:catAx>
        <c:axId val="55293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931304"/>
        <c:crosses val="autoZero"/>
        <c:auto val="1"/>
        <c:lblAlgn val="ctr"/>
        <c:lblOffset val="100"/>
        <c:noMultiLvlLbl val="0"/>
      </c:catAx>
      <c:valAx>
        <c:axId val="55293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93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1.3732230000000001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933264"/>
        <c:axId val="552931696"/>
      </c:barChart>
      <c:catAx>
        <c:axId val="55293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931696"/>
        <c:crosses val="autoZero"/>
        <c:auto val="1"/>
        <c:lblAlgn val="ctr"/>
        <c:lblOffset val="100"/>
        <c:noMultiLvlLbl val="0"/>
      </c:catAx>
      <c:valAx>
        <c:axId val="552931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93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9.4797119999999993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517376"/>
        <c:axId val="548516592"/>
      </c:barChart>
      <c:catAx>
        <c:axId val="54851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516592"/>
        <c:crosses val="autoZero"/>
        <c:auto val="1"/>
        <c:lblAlgn val="ctr"/>
        <c:lblOffset val="100"/>
        <c:noMultiLvlLbl val="0"/>
      </c:catAx>
      <c:valAx>
        <c:axId val="548516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51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120.67841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937968"/>
        <c:axId val="552932480"/>
      </c:barChart>
      <c:catAx>
        <c:axId val="55293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932480"/>
        <c:crosses val="autoZero"/>
        <c:auto val="1"/>
        <c:lblAlgn val="ctr"/>
        <c:lblOffset val="100"/>
        <c:noMultiLvlLbl val="0"/>
      </c:catAx>
      <c:valAx>
        <c:axId val="55293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93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34.072654999999997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99336"/>
        <c:axId val="579902080"/>
      </c:barChart>
      <c:catAx>
        <c:axId val="57989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902080"/>
        <c:crosses val="autoZero"/>
        <c:auto val="1"/>
        <c:lblAlgn val="ctr"/>
        <c:lblOffset val="100"/>
        <c:noMultiLvlLbl val="0"/>
      </c:catAx>
      <c:valAx>
        <c:axId val="57990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9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9.3620000000000001</c:v>
                </c:pt>
                <c:pt idx="1">
                  <c:v>18.545000000000002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9901296"/>
        <c:axId val="579898552"/>
      </c:barChart>
      <c:catAx>
        <c:axId val="57990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98552"/>
        <c:crosses val="autoZero"/>
        <c:auto val="1"/>
        <c:lblAlgn val="ctr"/>
        <c:lblOffset val="100"/>
        <c:noMultiLvlLbl val="0"/>
      </c:catAx>
      <c:valAx>
        <c:axId val="57989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90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3.7199996</c:v>
                </c:pt>
                <c:pt idx="1">
                  <c:v>4.8341756</c:v>
                </c:pt>
                <c:pt idx="2">
                  <c:v>4.7718879999999997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213.63381999999999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97768"/>
        <c:axId val="579896200"/>
      </c:barChart>
      <c:catAx>
        <c:axId val="57989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96200"/>
        <c:crosses val="autoZero"/>
        <c:auto val="1"/>
        <c:lblAlgn val="ctr"/>
        <c:lblOffset val="100"/>
        <c:noMultiLvlLbl val="0"/>
      </c:catAx>
      <c:valAx>
        <c:axId val="579896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9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7.1406612000000003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900120"/>
        <c:axId val="579895024"/>
      </c:barChart>
      <c:catAx>
        <c:axId val="57990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95024"/>
        <c:crosses val="autoZero"/>
        <c:auto val="1"/>
        <c:lblAlgn val="ctr"/>
        <c:lblOffset val="100"/>
        <c:noMultiLvlLbl val="0"/>
      </c:catAx>
      <c:valAx>
        <c:axId val="57989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90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73.186000000000007</c:v>
                </c:pt>
                <c:pt idx="1">
                  <c:v>9.5030000000000001</c:v>
                </c:pt>
                <c:pt idx="2">
                  <c:v>17.309999999999999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9900512"/>
        <c:axId val="579900904"/>
      </c:barChart>
      <c:catAx>
        <c:axId val="57990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900904"/>
        <c:crosses val="autoZero"/>
        <c:auto val="1"/>
        <c:lblAlgn val="ctr"/>
        <c:lblOffset val="100"/>
        <c:noMultiLvlLbl val="0"/>
      </c:catAx>
      <c:valAx>
        <c:axId val="57990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90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651.59370000000001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95416"/>
        <c:axId val="579895808"/>
      </c:barChart>
      <c:catAx>
        <c:axId val="57989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95808"/>
        <c:crosses val="autoZero"/>
        <c:auto val="1"/>
        <c:lblAlgn val="ctr"/>
        <c:lblOffset val="100"/>
        <c:noMultiLvlLbl val="0"/>
      </c:catAx>
      <c:valAx>
        <c:axId val="579895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9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30.620476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96592"/>
        <c:axId val="585162616"/>
      </c:barChart>
      <c:catAx>
        <c:axId val="57989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62616"/>
        <c:crosses val="autoZero"/>
        <c:auto val="1"/>
        <c:lblAlgn val="ctr"/>
        <c:lblOffset val="100"/>
        <c:noMultiLvlLbl val="0"/>
      </c:catAx>
      <c:valAx>
        <c:axId val="58516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9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175.69364999999999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58304"/>
        <c:axId val="585160264"/>
      </c:barChart>
      <c:catAx>
        <c:axId val="58515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60264"/>
        <c:crosses val="autoZero"/>
        <c:auto val="1"/>
        <c:lblAlgn val="ctr"/>
        <c:lblOffset val="100"/>
        <c:noMultiLvlLbl val="0"/>
      </c:catAx>
      <c:valAx>
        <c:axId val="58516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1.1049532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518944"/>
        <c:axId val="548516984"/>
      </c:barChart>
      <c:catAx>
        <c:axId val="54851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516984"/>
        <c:crosses val="autoZero"/>
        <c:auto val="1"/>
        <c:lblAlgn val="ctr"/>
        <c:lblOffset val="100"/>
        <c:noMultiLvlLbl val="0"/>
      </c:catAx>
      <c:valAx>
        <c:axId val="54851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51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2626.2420000000002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59088"/>
        <c:axId val="585163400"/>
      </c:barChart>
      <c:catAx>
        <c:axId val="58515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63400"/>
        <c:crosses val="autoZero"/>
        <c:auto val="1"/>
        <c:lblAlgn val="ctr"/>
        <c:lblOffset val="100"/>
        <c:noMultiLvlLbl val="0"/>
      </c:catAx>
      <c:valAx>
        <c:axId val="58516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5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5.7671294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57912"/>
        <c:axId val="585163792"/>
      </c:barChart>
      <c:catAx>
        <c:axId val="58515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63792"/>
        <c:crosses val="autoZero"/>
        <c:auto val="1"/>
        <c:lblAlgn val="ctr"/>
        <c:lblOffset val="100"/>
        <c:noMultiLvlLbl val="0"/>
      </c:catAx>
      <c:valAx>
        <c:axId val="58516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5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0.64923567000000004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60656"/>
        <c:axId val="585161440"/>
      </c:barChart>
      <c:catAx>
        <c:axId val="58516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61440"/>
        <c:crosses val="autoZero"/>
        <c:auto val="1"/>
        <c:lblAlgn val="ctr"/>
        <c:lblOffset val="100"/>
        <c:noMultiLvlLbl val="0"/>
      </c:catAx>
      <c:valAx>
        <c:axId val="58516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6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83.950370000000007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515416"/>
        <c:axId val="548515024"/>
      </c:barChart>
      <c:catAx>
        <c:axId val="54851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515024"/>
        <c:crosses val="autoZero"/>
        <c:auto val="1"/>
        <c:lblAlgn val="ctr"/>
        <c:lblOffset val="100"/>
        <c:noMultiLvlLbl val="0"/>
      </c:catAx>
      <c:valAx>
        <c:axId val="54851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51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0.53066930000000001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513848"/>
        <c:axId val="548514632"/>
      </c:barChart>
      <c:catAx>
        <c:axId val="54851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514632"/>
        <c:crosses val="autoZero"/>
        <c:auto val="1"/>
        <c:lblAlgn val="ctr"/>
        <c:lblOffset val="100"/>
        <c:noMultiLvlLbl val="0"/>
      </c:catAx>
      <c:valAx>
        <c:axId val="548514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51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5.3310623000000001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512672"/>
        <c:axId val="548518552"/>
      </c:barChart>
      <c:catAx>
        <c:axId val="54851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518552"/>
        <c:crosses val="autoZero"/>
        <c:auto val="1"/>
        <c:lblAlgn val="ctr"/>
        <c:lblOffset val="100"/>
        <c:noMultiLvlLbl val="0"/>
      </c:catAx>
      <c:valAx>
        <c:axId val="54851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51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0.64923567000000004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513064"/>
        <c:axId val="548513456"/>
      </c:barChart>
      <c:catAx>
        <c:axId val="54851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513456"/>
        <c:crosses val="autoZero"/>
        <c:auto val="1"/>
        <c:lblAlgn val="ctr"/>
        <c:lblOffset val="100"/>
        <c:noMultiLvlLbl val="0"/>
      </c:catAx>
      <c:valAx>
        <c:axId val="54851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51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221.12690000000001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467752"/>
        <c:axId val="580465008"/>
      </c:barChart>
      <c:catAx>
        <c:axId val="58046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465008"/>
        <c:crosses val="autoZero"/>
        <c:auto val="1"/>
        <c:lblAlgn val="ctr"/>
        <c:lblOffset val="100"/>
        <c:noMultiLvlLbl val="0"/>
      </c:catAx>
      <c:valAx>
        <c:axId val="58046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46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2.9025566999999999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466184"/>
        <c:axId val="580460696"/>
      </c:barChart>
      <c:catAx>
        <c:axId val="58046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460696"/>
        <c:crosses val="autoZero"/>
        <c:auto val="1"/>
        <c:lblAlgn val="ctr"/>
        <c:lblOffset val="100"/>
        <c:noMultiLvlLbl val="0"/>
      </c:catAx>
      <c:valAx>
        <c:axId val="58046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46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임옥례, ID : H1800120)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02월 21일 14:28:13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1600</v>
      </c>
      <c r="C6" s="60">
        <f>'DRIs DATA 입력'!C6</f>
        <v>651.59370000000001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24.942568000000001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9.4797119999999993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73.186000000000007</v>
      </c>
      <c r="G8" s="60">
        <f>'DRIs DATA 입력'!G8</f>
        <v>9.5030000000000001</v>
      </c>
      <c r="H8" s="60">
        <f>'DRIs DATA 입력'!H8</f>
        <v>17.309999999999999</v>
      </c>
      <c r="I8" s="47"/>
      <c r="J8" s="60" t="s">
        <v>217</v>
      </c>
      <c r="K8" s="60">
        <f>'DRIs DATA 입력'!K8</f>
        <v>9.3620000000000001</v>
      </c>
      <c r="L8" s="60">
        <f>'DRIs DATA 입력'!L8</f>
        <v>18.545000000000002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213.63381999999999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7.1406612000000003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1.1049532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83.950370000000007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30.620476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0.65363484999999999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0.53066930000000001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5.3310623000000001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0.64923567000000004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221.12690000000001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2.9025566999999999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0.80619925000000003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0.14504479000000001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175.69364999999999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417.07028000000003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2626.2420000000002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1052.0309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32.104916000000003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38.658366999999998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5.7671294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3.9963448000000001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229.37598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4.4315591999999999E-3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1.3732230000000001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120.67841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34.072654999999997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49" sqref="K49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324</v>
      </c>
      <c r="G1" s="63" t="s">
        <v>291</v>
      </c>
      <c r="H1" s="62" t="s">
        <v>325</v>
      </c>
    </row>
    <row r="3" spans="1:27" x14ac:dyDescent="0.3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292</v>
      </c>
      <c r="B4" s="70"/>
      <c r="C4" s="70"/>
      <c r="E4" s="67" t="s">
        <v>293</v>
      </c>
      <c r="F4" s="68"/>
      <c r="G4" s="68"/>
      <c r="H4" s="69"/>
      <c r="J4" s="67" t="s">
        <v>278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279</v>
      </c>
      <c r="V4" s="70"/>
      <c r="W4" s="70"/>
      <c r="X4" s="70"/>
      <c r="Y4" s="70"/>
      <c r="Z4" s="70"/>
    </row>
    <row r="5" spans="1:27" x14ac:dyDescent="0.3">
      <c r="A5" s="66"/>
      <c r="B5" s="66" t="s">
        <v>294</v>
      </c>
      <c r="C5" s="66" t="s">
        <v>295</v>
      </c>
      <c r="E5" s="66"/>
      <c r="F5" s="66" t="s">
        <v>51</v>
      </c>
      <c r="G5" s="66" t="s">
        <v>296</v>
      </c>
      <c r="H5" s="66" t="s">
        <v>326</v>
      </c>
      <c r="J5" s="66"/>
      <c r="K5" s="66" t="s">
        <v>327</v>
      </c>
      <c r="L5" s="66" t="s">
        <v>328</v>
      </c>
      <c r="N5" s="66"/>
      <c r="O5" s="66" t="s">
        <v>280</v>
      </c>
      <c r="P5" s="66" t="s">
        <v>281</v>
      </c>
      <c r="Q5" s="66" t="s">
        <v>297</v>
      </c>
      <c r="R5" s="66" t="s">
        <v>329</v>
      </c>
      <c r="S5" s="66" t="s">
        <v>295</v>
      </c>
      <c r="U5" s="66"/>
      <c r="V5" s="66" t="s">
        <v>330</v>
      </c>
      <c r="W5" s="66" t="s">
        <v>331</v>
      </c>
      <c r="X5" s="66" t="s">
        <v>332</v>
      </c>
      <c r="Y5" s="66" t="s">
        <v>298</v>
      </c>
      <c r="Z5" s="66" t="s">
        <v>295</v>
      </c>
    </row>
    <row r="6" spans="1:27" x14ac:dyDescent="0.3">
      <c r="A6" s="66" t="s">
        <v>292</v>
      </c>
      <c r="B6" s="66">
        <v>1600</v>
      </c>
      <c r="C6" s="66">
        <v>651.59370000000001</v>
      </c>
      <c r="E6" s="66" t="s">
        <v>333</v>
      </c>
      <c r="F6" s="66">
        <v>55</v>
      </c>
      <c r="G6" s="66">
        <v>15</v>
      </c>
      <c r="H6" s="66">
        <v>7</v>
      </c>
      <c r="J6" s="66" t="s">
        <v>282</v>
      </c>
      <c r="K6" s="66">
        <v>0.1</v>
      </c>
      <c r="L6" s="66">
        <v>4</v>
      </c>
      <c r="N6" s="66" t="s">
        <v>283</v>
      </c>
      <c r="O6" s="66">
        <v>40</v>
      </c>
      <c r="P6" s="66">
        <v>45</v>
      </c>
      <c r="Q6" s="66">
        <v>0</v>
      </c>
      <c r="R6" s="66">
        <v>0</v>
      </c>
      <c r="S6" s="66">
        <v>24.942568000000001</v>
      </c>
      <c r="U6" s="66" t="s">
        <v>284</v>
      </c>
      <c r="V6" s="66">
        <v>0</v>
      </c>
      <c r="W6" s="66">
        <v>0</v>
      </c>
      <c r="X6" s="66">
        <v>20</v>
      </c>
      <c r="Y6" s="66">
        <v>0</v>
      </c>
      <c r="Z6" s="66">
        <v>9.4797119999999993</v>
      </c>
    </row>
    <row r="7" spans="1:27" x14ac:dyDescent="0.3">
      <c r="E7" s="66" t="s">
        <v>285</v>
      </c>
      <c r="F7" s="66">
        <v>65</v>
      </c>
      <c r="G7" s="66">
        <v>30</v>
      </c>
      <c r="H7" s="66">
        <v>20</v>
      </c>
      <c r="J7" s="66" t="s">
        <v>285</v>
      </c>
      <c r="K7" s="66">
        <v>1</v>
      </c>
      <c r="L7" s="66">
        <v>10</v>
      </c>
    </row>
    <row r="8" spans="1:27" x14ac:dyDescent="0.3">
      <c r="E8" s="66" t="s">
        <v>286</v>
      </c>
      <c r="F8" s="66">
        <v>73.186000000000007</v>
      </c>
      <c r="G8" s="66">
        <v>9.5030000000000001</v>
      </c>
      <c r="H8" s="66">
        <v>17.309999999999999</v>
      </c>
      <c r="J8" s="66" t="s">
        <v>286</v>
      </c>
      <c r="K8" s="66">
        <v>9.3620000000000001</v>
      </c>
      <c r="L8" s="66">
        <v>18.545000000000002</v>
      </c>
    </row>
    <row r="13" spans="1:27" x14ac:dyDescent="0.3">
      <c r="A13" s="71" t="s">
        <v>287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299</v>
      </c>
      <c r="B14" s="70"/>
      <c r="C14" s="70"/>
      <c r="D14" s="70"/>
      <c r="E14" s="70"/>
      <c r="F14" s="70"/>
      <c r="H14" s="70" t="s">
        <v>300</v>
      </c>
      <c r="I14" s="70"/>
      <c r="J14" s="70"/>
      <c r="K14" s="70"/>
      <c r="L14" s="70"/>
      <c r="M14" s="70"/>
      <c r="O14" s="70" t="s">
        <v>301</v>
      </c>
      <c r="P14" s="70"/>
      <c r="Q14" s="70"/>
      <c r="R14" s="70"/>
      <c r="S14" s="70"/>
      <c r="T14" s="70"/>
      <c r="V14" s="70" t="s">
        <v>302</v>
      </c>
      <c r="W14" s="70"/>
      <c r="X14" s="70"/>
      <c r="Y14" s="70"/>
      <c r="Z14" s="70"/>
      <c r="AA14" s="70"/>
    </row>
    <row r="15" spans="1:27" x14ac:dyDescent="0.3">
      <c r="A15" s="66"/>
      <c r="B15" s="66" t="s">
        <v>330</v>
      </c>
      <c r="C15" s="66" t="s">
        <v>281</v>
      </c>
      <c r="D15" s="66" t="s">
        <v>332</v>
      </c>
      <c r="E15" s="66" t="s">
        <v>298</v>
      </c>
      <c r="F15" s="66" t="s">
        <v>295</v>
      </c>
      <c r="H15" s="66"/>
      <c r="I15" s="66" t="s">
        <v>280</v>
      </c>
      <c r="J15" s="66" t="s">
        <v>281</v>
      </c>
      <c r="K15" s="66" t="s">
        <v>297</v>
      </c>
      <c r="L15" s="66" t="s">
        <v>329</v>
      </c>
      <c r="M15" s="66" t="s">
        <v>295</v>
      </c>
      <c r="O15" s="66"/>
      <c r="P15" s="66" t="s">
        <v>280</v>
      </c>
      <c r="Q15" s="66" t="s">
        <v>331</v>
      </c>
      <c r="R15" s="66" t="s">
        <v>332</v>
      </c>
      <c r="S15" s="66" t="s">
        <v>298</v>
      </c>
      <c r="T15" s="66" t="s">
        <v>295</v>
      </c>
      <c r="V15" s="66"/>
      <c r="W15" s="66" t="s">
        <v>280</v>
      </c>
      <c r="X15" s="66" t="s">
        <v>281</v>
      </c>
      <c r="Y15" s="66" t="s">
        <v>297</v>
      </c>
      <c r="Z15" s="66" t="s">
        <v>298</v>
      </c>
      <c r="AA15" s="66" t="s">
        <v>295</v>
      </c>
    </row>
    <row r="16" spans="1:27" x14ac:dyDescent="0.3">
      <c r="A16" s="66" t="s">
        <v>288</v>
      </c>
      <c r="B16" s="66">
        <v>410</v>
      </c>
      <c r="C16" s="66">
        <v>550</v>
      </c>
      <c r="D16" s="66">
        <v>0</v>
      </c>
      <c r="E16" s="66">
        <v>3000</v>
      </c>
      <c r="F16" s="66">
        <v>213.63381999999999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7.1406612000000003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1.1049532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83.950370000000007</v>
      </c>
    </row>
    <row r="23" spans="1:62" x14ac:dyDescent="0.3">
      <c r="A23" s="71" t="s">
        <v>289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334</v>
      </c>
      <c r="B24" s="70"/>
      <c r="C24" s="70"/>
      <c r="D24" s="70"/>
      <c r="E24" s="70"/>
      <c r="F24" s="70"/>
      <c r="H24" s="70" t="s">
        <v>335</v>
      </c>
      <c r="I24" s="70"/>
      <c r="J24" s="70"/>
      <c r="K24" s="70"/>
      <c r="L24" s="70"/>
      <c r="M24" s="70"/>
      <c r="O24" s="70" t="s">
        <v>290</v>
      </c>
      <c r="P24" s="70"/>
      <c r="Q24" s="70"/>
      <c r="R24" s="70"/>
      <c r="S24" s="70"/>
      <c r="T24" s="70"/>
      <c r="V24" s="70" t="s">
        <v>336</v>
      </c>
      <c r="W24" s="70"/>
      <c r="X24" s="70"/>
      <c r="Y24" s="70"/>
      <c r="Z24" s="70"/>
      <c r="AA24" s="70"/>
      <c r="AC24" s="70" t="s">
        <v>303</v>
      </c>
      <c r="AD24" s="70"/>
      <c r="AE24" s="70"/>
      <c r="AF24" s="70"/>
      <c r="AG24" s="70"/>
      <c r="AH24" s="70"/>
      <c r="AJ24" s="70" t="s">
        <v>304</v>
      </c>
      <c r="AK24" s="70"/>
      <c r="AL24" s="70"/>
      <c r="AM24" s="70"/>
      <c r="AN24" s="70"/>
      <c r="AO24" s="70"/>
      <c r="AQ24" s="70" t="s">
        <v>305</v>
      </c>
      <c r="AR24" s="70"/>
      <c r="AS24" s="70"/>
      <c r="AT24" s="70"/>
      <c r="AU24" s="70"/>
      <c r="AV24" s="70"/>
      <c r="AX24" s="70" t="s">
        <v>306</v>
      </c>
      <c r="AY24" s="70"/>
      <c r="AZ24" s="70"/>
      <c r="BA24" s="70"/>
      <c r="BB24" s="70"/>
      <c r="BC24" s="70"/>
      <c r="BE24" s="70" t="s">
        <v>337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280</v>
      </c>
      <c r="C25" s="66" t="s">
        <v>281</v>
      </c>
      <c r="D25" s="66" t="s">
        <v>332</v>
      </c>
      <c r="E25" s="66" t="s">
        <v>329</v>
      </c>
      <c r="F25" s="66" t="s">
        <v>295</v>
      </c>
      <c r="H25" s="66"/>
      <c r="I25" s="66" t="s">
        <v>330</v>
      </c>
      <c r="J25" s="66" t="s">
        <v>281</v>
      </c>
      <c r="K25" s="66" t="s">
        <v>297</v>
      </c>
      <c r="L25" s="66" t="s">
        <v>329</v>
      </c>
      <c r="M25" s="66" t="s">
        <v>295</v>
      </c>
      <c r="O25" s="66"/>
      <c r="P25" s="66" t="s">
        <v>280</v>
      </c>
      <c r="Q25" s="66" t="s">
        <v>281</v>
      </c>
      <c r="R25" s="66" t="s">
        <v>297</v>
      </c>
      <c r="S25" s="66" t="s">
        <v>298</v>
      </c>
      <c r="T25" s="66" t="s">
        <v>338</v>
      </c>
      <c r="V25" s="66"/>
      <c r="W25" s="66" t="s">
        <v>280</v>
      </c>
      <c r="X25" s="66" t="s">
        <v>281</v>
      </c>
      <c r="Y25" s="66" t="s">
        <v>297</v>
      </c>
      <c r="Z25" s="66" t="s">
        <v>329</v>
      </c>
      <c r="AA25" s="66" t="s">
        <v>295</v>
      </c>
      <c r="AC25" s="66"/>
      <c r="AD25" s="66" t="s">
        <v>330</v>
      </c>
      <c r="AE25" s="66" t="s">
        <v>281</v>
      </c>
      <c r="AF25" s="66" t="s">
        <v>332</v>
      </c>
      <c r="AG25" s="66" t="s">
        <v>298</v>
      </c>
      <c r="AH25" s="66" t="s">
        <v>295</v>
      </c>
      <c r="AJ25" s="66"/>
      <c r="AK25" s="66" t="s">
        <v>280</v>
      </c>
      <c r="AL25" s="66" t="s">
        <v>281</v>
      </c>
      <c r="AM25" s="66" t="s">
        <v>332</v>
      </c>
      <c r="AN25" s="66" t="s">
        <v>329</v>
      </c>
      <c r="AO25" s="66" t="s">
        <v>338</v>
      </c>
      <c r="AQ25" s="66"/>
      <c r="AR25" s="66" t="s">
        <v>280</v>
      </c>
      <c r="AS25" s="66" t="s">
        <v>331</v>
      </c>
      <c r="AT25" s="66" t="s">
        <v>297</v>
      </c>
      <c r="AU25" s="66" t="s">
        <v>298</v>
      </c>
      <c r="AV25" s="66" t="s">
        <v>295</v>
      </c>
      <c r="AX25" s="66"/>
      <c r="AY25" s="66" t="s">
        <v>330</v>
      </c>
      <c r="AZ25" s="66" t="s">
        <v>281</v>
      </c>
      <c r="BA25" s="66" t="s">
        <v>297</v>
      </c>
      <c r="BB25" s="66" t="s">
        <v>298</v>
      </c>
      <c r="BC25" s="66" t="s">
        <v>295</v>
      </c>
      <c r="BE25" s="66"/>
      <c r="BF25" s="66" t="s">
        <v>330</v>
      </c>
      <c r="BG25" s="66" t="s">
        <v>281</v>
      </c>
      <c r="BH25" s="66" t="s">
        <v>297</v>
      </c>
      <c r="BI25" s="66" t="s">
        <v>298</v>
      </c>
      <c r="BJ25" s="66" t="s">
        <v>295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30.620476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0.65363484999999999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0.53066930000000001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5.3310623000000001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0.64923567000000004</v>
      </c>
      <c r="AJ26" s="66" t="s">
        <v>307</v>
      </c>
      <c r="AK26" s="66">
        <v>320</v>
      </c>
      <c r="AL26" s="66">
        <v>400</v>
      </c>
      <c r="AM26" s="66">
        <v>0</v>
      </c>
      <c r="AN26" s="66">
        <v>1000</v>
      </c>
      <c r="AO26" s="66">
        <v>221.12690000000001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2.9025566999999999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0.80619925000000003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0.14504479000000001</v>
      </c>
    </row>
    <row r="33" spans="1:68" x14ac:dyDescent="0.3">
      <c r="A33" s="71" t="s">
        <v>308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178</v>
      </c>
      <c r="B34" s="70"/>
      <c r="C34" s="70"/>
      <c r="D34" s="70"/>
      <c r="E34" s="70"/>
      <c r="F34" s="70"/>
      <c r="H34" s="70" t="s">
        <v>309</v>
      </c>
      <c r="I34" s="70"/>
      <c r="J34" s="70"/>
      <c r="K34" s="70"/>
      <c r="L34" s="70"/>
      <c r="M34" s="70"/>
      <c r="O34" s="70" t="s">
        <v>339</v>
      </c>
      <c r="P34" s="70"/>
      <c r="Q34" s="70"/>
      <c r="R34" s="70"/>
      <c r="S34" s="70"/>
      <c r="T34" s="70"/>
      <c r="V34" s="70" t="s">
        <v>340</v>
      </c>
      <c r="W34" s="70"/>
      <c r="X34" s="70"/>
      <c r="Y34" s="70"/>
      <c r="Z34" s="70"/>
      <c r="AA34" s="70"/>
      <c r="AC34" s="70" t="s">
        <v>341</v>
      </c>
      <c r="AD34" s="70"/>
      <c r="AE34" s="70"/>
      <c r="AF34" s="70"/>
      <c r="AG34" s="70"/>
      <c r="AH34" s="70"/>
      <c r="AJ34" s="70" t="s">
        <v>310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330</v>
      </c>
      <c r="C35" s="66" t="s">
        <v>331</v>
      </c>
      <c r="D35" s="66" t="s">
        <v>297</v>
      </c>
      <c r="E35" s="66" t="s">
        <v>329</v>
      </c>
      <c r="F35" s="66" t="s">
        <v>295</v>
      </c>
      <c r="H35" s="66"/>
      <c r="I35" s="66" t="s">
        <v>330</v>
      </c>
      <c r="J35" s="66" t="s">
        <v>281</v>
      </c>
      <c r="K35" s="66" t="s">
        <v>332</v>
      </c>
      <c r="L35" s="66" t="s">
        <v>298</v>
      </c>
      <c r="M35" s="66" t="s">
        <v>295</v>
      </c>
      <c r="O35" s="66"/>
      <c r="P35" s="66" t="s">
        <v>280</v>
      </c>
      <c r="Q35" s="66" t="s">
        <v>331</v>
      </c>
      <c r="R35" s="66" t="s">
        <v>297</v>
      </c>
      <c r="S35" s="66" t="s">
        <v>329</v>
      </c>
      <c r="T35" s="66" t="s">
        <v>338</v>
      </c>
      <c r="V35" s="66"/>
      <c r="W35" s="66" t="s">
        <v>280</v>
      </c>
      <c r="X35" s="66" t="s">
        <v>281</v>
      </c>
      <c r="Y35" s="66" t="s">
        <v>332</v>
      </c>
      <c r="Z35" s="66" t="s">
        <v>298</v>
      </c>
      <c r="AA35" s="66" t="s">
        <v>295</v>
      </c>
      <c r="AC35" s="66"/>
      <c r="AD35" s="66" t="s">
        <v>280</v>
      </c>
      <c r="AE35" s="66" t="s">
        <v>281</v>
      </c>
      <c r="AF35" s="66" t="s">
        <v>297</v>
      </c>
      <c r="AG35" s="66" t="s">
        <v>298</v>
      </c>
      <c r="AH35" s="66" t="s">
        <v>295</v>
      </c>
      <c r="AJ35" s="66"/>
      <c r="AK35" s="66" t="s">
        <v>280</v>
      </c>
      <c r="AL35" s="66" t="s">
        <v>331</v>
      </c>
      <c r="AM35" s="66" t="s">
        <v>297</v>
      </c>
      <c r="AN35" s="66" t="s">
        <v>329</v>
      </c>
      <c r="AO35" s="66" t="s">
        <v>295</v>
      </c>
    </row>
    <row r="36" spans="1:68" x14ac:dyDescent="0.3">
      <c r="A36" s="66" t="s">
        <v>17</v>
      </c>
      <c r="B36" s="66">
        <v>560</v>
      </c>
      <c r="C36" s="66">
        <v>800</v>
      </c>
      <c r="D36" s="66">
        <v>0</v>
      </c>
      <c r="E36" s="66">
        <v>2000</v>
      </c>
      <c r="F36" s="66">
        <v>175.69364999999999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417.07028000000003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2626.2420000000002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1052.0309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32.104916000000003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38.658366999999998</v>
      </c>
    </row>
    <row r="43" spans="1:68" x14ac:dyDescent="0.3">
      <c r="A43" s="71" t="s">
        <v>342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311</v>
      </c>
      <c r="B44" s="70"/>
      <c r="C44" s="70"/>
      <c r="D44" s="70"/>
      <c r="E44" s="70"/>
      <c r="F44" s="70"/>
      <c r="H44" s="70" t="s">
        <v>312</v>
      </c>
      <c r="I44" s="70"/>
      <c r="J44" s="70"/>
      <c r="K44" s="70"/>
      <c r="L44" s="70"/>
      <c r="M44" s="70"/>
      <c r="O44" s="70" t="s">
        <v>313</v>
      </c>
      <c r="P44" s="70"/>
      <c r="Q44" s="70"/>
      <c r="R44" s="70"/>
      <c r="S44" s="70"/>
      <c r="T44" s="70"/>
      <c r="V44" s="70" t="s">
        <v>314</v>
      </c>
      <c r="W44" s="70"/>
      <c r="X44" s="70"/>
      <c r="Y44" s="70"/>
      <c r="Z44" s="70"/>
      <c r="AA44" s="70"/>
      <c r="AC44" s="70" t="s">
        <v>315</v>
      </c>
      <c r="AD44" s="70"/>
      <c r="AE44" s="70"/>
      <c r="AF44" s="70"/>
      <c r="AG44" s="70"/>
      <c r="AH44" s="70"/>
      <c r="AJ44" s="70" t="s">
        <v>343</v>
      </c>
      <c r="AK44" s="70"/>
      <c r="AL44" s="70"/>
      <c r="AM44" s="70"/>
      <c r="AN44" s="70"/>
      <c r="AO44" s="70"/>
      <c r="AQ44" s="70" t="s">
        <v>316</v>
      </c>
      <c r="AR44" s="70"/>
      <c r="AS44" s="70"/>
      <c r="AT44" s="70"/>
      <c r="AU44" s="70"/>
      <c r="AV44" s="70"/>
      <c r="AX44" s="70" t="s">
        <v>317</v>
      </c>
      <c r="AY44" s="70"/>
      <c r="AZ44" s="70"/>
      <c r="BA44" s="70"/>
      <c r="BB44" s="70"/>
      <c r="BC44" s="70"/>
      <c r="BE44" s="70" t="s">
        <v>318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280</v>
      </c>
      <c r="C45" s="66" t="s">
        <v>281</v>
      </c>
      <c r="D45" s="66" t="s">
        <v>297</v>
      </c>
      <c r="E45" s="66" t="s">
        <v>298</v>
      </c>
      <c r="F45" s="66" t="s">
        <v>338</v>
      </c>
      <c r="H45" s="66"/>
      <c r="I45" s="66" t="s">
        <v>280</v>
      </c>
      <c r="J45" s="66" t="s">
        <v>331</v>
      </c>
      <c r="K45" s="66" t="s">
        <v>297</v>
      </c>
      <c r="L45" s="66" t="s">
        <v>329</v>
      </c>
      <c r="M45" s="66" t="s">
        <v>338</v>
      </c>
      <c r="O45" s="66"/>
      <c r="P45" s="66" t="s">
        <v>280</v>
      </c>
      <c r="Q45" s="66" t="s">
        <v>281</v>
      </c>
      <c r="R45" s="66" t="s">
        <v>332</v>
      </c>
      <c r="S45" s="66" t="s">
        <v>329</v>
      </c>
      <c r="T45" s="66" t="s">
        <v>295</v>
      </c>
      <c r="V45" s="66"/>
      <c r="W45" s="66" t="s">
        <v>280</v>
      </c>
      <c r="X45" s="66" t="s">
        <v>281</v>
      </c>
      <c r="Y45" s="66" t="s">
        <v>297</v>
      </c>
      <c r="Z45" s="66" t="s">
        <v>329</v>
      </c>
      <c r="AA45" s="66" t="s">
        <v>338</v>
      </c>
      <c r="AC45" s="66"/>
      <c r="AD45" s="66" t="s">
        <v>280</v>
      </c>
      <c r="AE45" s="66" t="s">
        <v>281</v>
      </c>
      <c r="AF45" s="66" t="s">
        <v>297</v>
      </c>
      <c r="AG45" s="66" t="s">
        <v>298</v>
      </c>
      <c r="AH45" s="66" t="s">
        <v>295</v>
      </c>
      <c r="AJ45" s="66"/>
      <c r="AK45" s="66" t="s">
        <v>330</v>
      </c>
      <c r="AL45" s="66" t="s">
        <v>281</v>
      </c>
      <c r="AM45" s="66" t="s">
        <v>297</v>
      </c>
      <c r="AN45" s="66" t="s">
        <v>298</v>
      </c>
      <c r="AO45" s="66" t="s">
        <v>295</v>
      </c>
      <c r="AQ45" s="66"/>
      <c r="AR45" s="66" t="s">
        <v>280</v>
      </c>
      <c r="AS45" s="66" t="s">
        <v>331</v>
      </c>
      <c r="AT45" s="66" t="s">
        <v>297</v>
      </c>
      <c r="AU45" s="66" t="s">
        <v>329</v>
      </c>
      <c r="AV45" s="66" t="s">
        <v>295</v>
      </c>
      <c r="AX45" s="66"/>
      <c r="AY45" s="66" t="s">
        <v>330</v>
      </c>
      <c r="AZ45" s="66" t="s">
        <v>281</v>
      </c>
      <c r="BA45" s="66" t="s">
        <v>332</v>
      </c>
      <c r="BB45" s="66" t="s">
        <v>329</v>
      </c>
      <c r="BC45" s="66" t="s">
        <v>295</v>
      </c>
      <c r="BE45" s="66"/>
      <c r="BF45" s="66" t="s">
        <v>280</v>
      </c>
      <c r="BG45" s="66" t="s">
        <v>281</v>
      </c>
      <c r="BH45" s="66" t="s">
        <v>297</v>
      </c>
      <c r="BI45" s="66" t="s">
        <v>298</v>
      </c>
      <c r="BJ45" s="66" t="s">
        <v>338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5.7671294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3.9963448000000001</v>
      </c>
      <c r="O46" s="66" t="s">
        <v>319</v>
      </c>
      <c r="P46" s="66">
        <v>600</v>
      </c>
      <c r="Q46" s="66">
        <v>800</v>
      </c>
      <c r="R46" s="66">
        <v>0</v>
      </c>
      <c r="S46" s="66">
        <v>10000</v>
      </c>
      <c r="T46" s="66">
        <v>229.37598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4.4315591999999999E-3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1.3732230000000001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120.67841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34.072654999999997</v>
      </c>
      <c r="AX46" s="66" t="s">
        <v>320</v>
      </c>
      <c r="AY46" s="66"/>
      <c r="AZ46" s="66"/>
      <c r="BA46" s="66"/>
      <c r="BB46" s="66"/>
      <c r="BC46" s="66"/>
      <c r="BE46" s="66" t="s">
        <v>344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321</v>
      </c>
      <c r="B2" s="62" t="s">
        <v>322</v>
      </c>
      <c r="C2" s="62" t="s">
        <v>323</v>
      </c>
      <c r="D2" s="62">
        <v>72</v>
      </c>
      <c r="E2" s="62">
        <v>651.59370000000001</v>
      </c>
      <c r="F2" s="62">
        <v>105.454384</v>
      </c>
      <c r="G2" s="62">
        <v>13.693189</v>
      </c>
      <c r="H2" s="62">
        <v>7.3261310000000002</v>
      </c>
      <c r="I2" s="62">
        <v>6.3670572999999999</v>
      </c>
      <c r="J2" s="62">
        <v>24.942568000000001</v>
      </c>
      <c r="K2" s="62">
        <v>13.596591</v>
      </c>
      <c r="L2" s="62">
        <v>11.345977</v>
      </c>
      <c r="M2" s="62">
        <v>9.4797119999999993</v>
      </c>
      <c r="N2" s="62">
        <v>1.0393691</v>
      </c>
      <c r="O2" s="62">
        <v>5.1108469999999997</v>
      </c>
      <c r="P2" s="62">
        <v>245.30343999999999</v>
      </c>
      <c r="Q2" s="62">
        <v>10.595542</v>
      </c>
      <c r="R2" s="62">
        <v>213.63381999999999</v>
      </c>
      <c r="S2" s="62">
        <v>35.422159999999998</v>
      </c>
      <c r="T2" s="62">
        <v>2138.54</v>
      </c>
      <c r="U2" s="62">
        <v>1.1049532</v>
      </c>
      <c r="V2" s="62">
        <v>7.1406612000000003</v>
      </c>
      <c r="W2" s="62">
        <v>83.950370000000007</v>
      </c>
      <c r="X2" s="62">
        <v>30.620476</v>
      </c>
      <c r="Y2" s="62">
        <v>0.65363484999999999</v>
      </c>
      <c r="Z2" s="62">
        <v>0.53066930000000001</v>
      </c>
      <c r="AA2" s="62">
        <v>5.3310623000000001</v>
      </c>
      <c r="AB2" s="62">
        <v>0.64923567000000004</v>
      </c>
      <c r="AC2" s="62">
        <v>221.12690000000001</v>
      </c>
      <c r="AD2" s="62">
        <v>2.9025566999999999</v>
      </c>
      <c r="AE2" s="62">
        <v>0.80619925000000003</v>
      </c>
      <c r="AF2" s="62">
        <v>0.14504479000000001</v>
      </c>
      <c r="AG2" s="62">
        <v>175.69364999999999</v>
      </c>
      <c r="AH2" s="62">
        <v>101.94801</v>
      </c>
      <c r="AI2" s="62">
        <v>73.745636000000005</v>
      </c>
      <c r="AJ2" s="62">
        <v>417.07028000000003</v>
      </c>
      <c r="AK2" s="62">
        <v>2626.2420000000002</v>
      </c>
      <c r="AL2" s="62">
        <v>32.104916000000003</v>
      </c>
      <c r="AM2" s="62">
        <v>1052.0309</v>
      </c>
      <c r="AN2" s="62">
        <v>38.658366999999998</v>
      </c>
      <c r="AO2" s="62">
        <v>5.7671294</v>
      </c>
      <c r="AP2" s="62">
        <v>4.1144613999999997</v>
      </c>
      <c r="AQ2" s="62">
        <v>1.6526681000000001</v>
      </c>
      <c r="AR2" s="62">
        <v>3.9963448000000001</v>
      </c>
      <c r="AS2" s="62">
        <v>229.37598</v>
      </c>
      <c r="AT2" s="62">
        <v>4.4315591999999999E-3</v>
      </c>
      <c r="AU2" s="62">
        <v>1.3732230000000001</v>
      </c>
      <c r="AV2" s="62">
        <v>120.67841</v>
      </c>
      <c r="AW2" s="62">
        <v>34.072654999999997</v>
      </c>
      <c r="AX2" s="62">
        <v>4.6023660000000001E-2</v>
      </c>
      <c r="AY2" s="62">
        <v>0.48025018000000003</v>
      </c>
      <c r="AZ2" s="62">
        <v>135.72496000000001</v>
      </c>
      <c r="BA2" s="62">
        <v>13.327436000000001</v>
      </c>
      <c r="BB2" s="62">
        <v>3.7199996</v>
      </c>
      <c r="BC2" s="62">
        <v>4.8341756</v>
      </c>
      <c r="BD2" s="62">
        <v>4.7718879999999997</v>
      </c>
      <c r="BE2" s="62">
        <v>0.29322707999999997</v>
      </c>
      <c r="BF2" s="62">
        <v>1.5420313999999999</v>
      </c>
      <c r="BG2" s="62">
        <v>0</v>
      </c>
      <c r="BH2" s="62">
        <v>2.8065619999999999E-5</v>
      </c>
      <c r="BI2" s="62">
        <v>3.6634885999999999E-4</v>
      </c>
      <c r="BJ2" s="62">
        <v>9.5830470000000008E-3</v>
      </c>
      <c r="BK2" s="62">
        <v>0</v>
      </c>
      <c r="BL2" s="62">
        <v>0.11739304</v>
      </c>
      <c r="BM2" s="62">
        <v>1.5692697</v>
      </c>
      <c r="BN2" s="62">
        <v>0.5067855</v>
      </c>
      <c r="BO2" s="62">
        <v>28.413183</v>
      </c>
      <c r="BP2" s="62">
        <v>5.0601380000000002</v>
      </c>
      <c r="BQ2" s="62">
        <v>8.8451360000000001</v>
      </c>
      <c r="BR2" s="62">
        <v>33.966900000000003</v>
      </c>
      <c r="BS2" s="62">
        <v>12.86219</v>
      </c>
      <c r="BT2" s="62">
        <v>6.0217204000000004</v>
      </c>
      <c r="BU2" s="62">
        <v>2.6720678000000001E-2</v>
      </c>
      <c r="BV2" s="62">
        <v>1.21273035E-2</v>
      </c>
      <c r="BW2" s="62">
        <v>0.38948001999999998</v>
      </c>
      <c r="BX2" s="62">
        <v>0.5297328</v>
      </c>
      <c r="BY2" s="62">
        <v>4.5083363000000001E-2</v>
      </c>
      <c r="BZ2" s="62">
        <v>1.4292596E-4</v>
      </c>
      <c r="CA2" s="62">
        <v>0.48234632999999999</v>
      </c>
      <c r="CB2" s="62">
        <v>7.1068512999999996E-3</v>
      </c>
      <c r="CC2" s="62">
        <v>3.5716243000000002E-2</v>
      </c>
      <c r="CD2" s="62">
        <v>0.34383225000000001</v>
      </c>
      <c r="CE2" s="62">
        <v>1.7493745000000002E-2</v>
      </c>
      <c r="CF2" s="62">
        <v>7.1866250000000007E-2</v>
      </c>
      <c r="CG2" s="62">
        <v>2.4750000000000001E-7</v>
      </c>
      <c r="CH2" s="62">
        <v>6.9477962999999997E-3</v>
      </c>
      <c r="CI2" s="62">
        <v>1.2664964999999999E-3</v>
      </c>
      <c r="CJ2" s="62">
        <v>0.73026526000000003</v>
      </c>
      <c r="CK2" s="62">
        <v>4.6323324000000004E-3</v>
      </c>
      <c r="CL2" s="62">
        <v>0.39968969999999998</v>
      </c>
      <c r="CM2" s="62">
        <v>1.4605271</v>
      </c>
      <c r="CN2" s="62">
        <v>825.75030000000004</v>
      </c>
      <c r="CO2" s="62">
        <v>1426.818</v>
      </c>
      <c r="CP2" s="62">
        <v>793.96360000000004</v>
      </c>
      <c r="CQ2" s="62">
        <v>300.03845000000001</v>
      </c>
      <c r="CR2" s="62">
        <v>173.57740999999999</v>
      </c>
      <c r="CS2" s="62">
        <v>152.65029999999999</v>
      </c>
      <c r="CT2" s="62">
        <v>824.72735999999998</v>
      </c>
      <c r="CU2" s="62">
        <v>475.87799999999999</v>
      </c>
      <c r="CV2" s="62">
        <v>478.84647000000001</v>
      </c>
      <c r="CW2" s="62">
        <v>531.19335999999998</v>
      </c>
      <c r="CX2" s="62">
        <v>165.66973999999999</v>
      </c>
      <c r="CY2" s="62">
        <v>1075.7289000000001</v>
      </c>
      <c r="CZ2" s="62">
        <v>490.36660000000001</v>
      </c>
      <c r="DA2" s="62">
        <v>1245.1487</v>
      </c>
      <c r="DB2" s="62">
        <v>1218.3589999999999</v>
      </c>
      <c r="DC2" s="62">
        <v>1722.5914</v>
      </c>
      <c r="DD2" s="62">
        <v>2790.8317999999999</v>
      </c>
      <c r="DE2" s="62">
        <v>561.88070000000005</v>
      </c>
      <c r="DF2" s="62">
        <v>1365.8313000000001</v>
      </c>
      <c r="DG2" s="62">
        <v>631.49099999999999</v>
      </c>
      <c r="DH2" s="62">
        <v>35.575446999999997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13.327436000000001</v>
      </c>
      <c r="B6">
        <f>BB2</f>
        <v>3.7199996</v>
      </c>
      <c r="C6">
        <f>BC2</f>
        <v>4.8341756</v>
      </c>
      <c r="D6">
        <f>BD2</f>
        <v>4.7718879999999997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18299</v>
      </c>
      <c r="C2" s="57">
        <f ca="1">YEAR(TODAY())-YEAR(B2)+IF(TODAY()&gt;=DATE(YEAR(TODAY()),MONTH(B2),DAY(B2)),0,-1)</f>
        <v>72</v>
      </c>
      <c r="E2" s="53">
        <v>154.1</v>
      </c>
      <c r="F2" s="54" t="s">
        <v>40</v>
      </c>
      <c r="G2" s="53">
        <v>64.400000000000006</v>
      </c>
      <c r="H2" s="52" t="s">
        <v>42</v>
      </c>
      <c r="I2" s="73">
        <f>ROUND(G3/E3^2,1)</f>
        <v>27.1</v>
      </c>
    </row>
    <row r="3" spans="1:9" x14ac:dyDescent="0.3">
      <c r="E3" s="52">
        <f>E2/100</f>
        <v>1.5409999999999999</v>
      </c>
      <c r="F3" s="52" t="s">
        <v>41</v>
      </c>
      <c r="G3" s="52">
        <f>G2</f>
        <v>64.400000000000006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44613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임옥례, ID : H1800120)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02월 21일 14:28:13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U10" sqref="U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44613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72</v>
      </c>
      <c r="G12" s="152"/>
      <c r="H12" s="152"/>
      <c r="I12" s="152"/>
      <c r="K12" s="123">
        <f>'개인정보 및 신체계측 입력'!E2</f>
        <v>154.1</v>
      </c>
      <c r="L12" s="124"/>
      <c r="M12" s="117">
        <f>'개인정보 및 신체계측 입력'!G2</f>
        <v>64.400000000000006</v>
      </c>
      <c r="N12" s="118"/>
      <c r="O12" s="113" t="s">
        <v>272</v>
      </c>
      <c r="P12" s="107"/>
      <c r="Q12" s="110">
        <f>'개인정보 및 신체계측 입력'!I2</f>
        <v>27.1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임옥례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73.186000000000007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9.5030000000000001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17.309999999999999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18.5</v>
      </c>
      <c r="L72" s="37" t="s">
        <v>54</v>
      </c>
      <c r="M72" s="37">
        <f>ROUND('DRIs DATA'!K8,1)</f>
        <v>9.4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28.48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59.51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30.62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43.28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21.96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175.08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57.67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2022-02-21T05:31:11Z</dcterms:modified>
</cp:coreProperties>
</file>