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4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<sst xmlns="http://schemas.openxmlformats.org/spreadsheetml/2006/main" count="692" uniqueCount="346">
  <si>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</si>
  <si>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</si>
  <si>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</si>
  <si>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</si>
  <si>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</si>
  <si>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</si>
  <si>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</si>
  <si>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</si>
  <si>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</si>
  <si>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</si>
  <si>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</si>
  <si>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</si>
  <si>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</si>
  <si>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</si>
  <si>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</si>
  <si>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</si>
  <si>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</si>
  <si>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</si>
  <si>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</si>
  <si>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</si>
  <si>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</si>
  <si>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</si>
  <si>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</si>
  <si>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</si>
  <si>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</si>
  <si>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</si>
  <si>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</si>
  <si>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</si>
  <si>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</si>
  <si>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</si>
  <si>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</si>
  <si>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</si>
  <si>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</si>
  <si>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</si>
  <si>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</si>
  <si>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</si>
  <si>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</si>
  <si>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</si>
  <si>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</si>
  <si>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</si>
  <si>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</si>
  <si>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</si>
  <si>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</si>
  <si>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</si>
  <si>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</si>
  <si>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</si>
  <si>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</si>
  <si>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</si>
  <si>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</si>
  <si>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</si>
  <si>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</si>
  <si>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</si>
  <si>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</si>
  <si>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</si>
  <si>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</si>
  <si>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</si>
  <si>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</si>
  <si>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</si>
  <si>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</si>
  <si>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</si>
  <si>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</si>
  <si>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</si>
  <si>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</si>
  <si>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</si>
  <si>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</si>
  <si>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</si>
  <si>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</si>
  <si>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</si>
  <si>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</si>
  <si>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</si>
  <si>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</si>
  <si>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</si>
  <si>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</si>
  <si>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</si>
  <si>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</si>
  <si>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</si>
  <si>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</si>
  <si>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</si>
  <si>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</si>
  <si>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</si>
  <si>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</si>
  <si>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</si>
  <si>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</si>
  <si>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</si>
  <si>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</si>
  <si>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</si>
  <si>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</si>
  <si>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</si>
  <si>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</si>
  <si>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</si>
  <si>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</si>
  <si>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</si>
  <si>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</si>
  <si>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</si>
  <si>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</si>
  <si>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</si>
  <si>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</si>
  <si>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</si>
  <si>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</si>
  <si>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</si>
  <si>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</si>
  <si>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</si>
  <si>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</si>
  <si>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</si>
  <si>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</si>
  <si>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</si>
  <si>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</si>
  <si>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</si>
  <si>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</si>
  <si>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</si>
  <si>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</si>
  <si>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</si>
  <si>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</si>
  <si>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</si>
  <si>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</si>
  <si>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</si>
  <si>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</si>
  <si>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</si>
  <si>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</si>
  <si>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</si>
  <si>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</si>
  <si>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</si>
  <si>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</si>
  <si>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</si>
  <si>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</si>
  <si>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</si>
  <si>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</si>
  <si>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</si>
  <si>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</si>
  <si>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</si>
  <si>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</si>
  <si>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</si>
  <si>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</si>
  <si>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</si>
  <si>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</si>
  <si>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</si>
  <si>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</si>
  <si>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</si>
  <si>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</si>
  <si>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</si>
  <si>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</si>
  <si>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</si>
  <si>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</si>
  <si>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</si>
  <si>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</si>
  <si>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</si>
  <si>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</si>
  <si>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</si>
  <si>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</si>
  <si>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</si>
  <si>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</si>
  <si>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</si>
  <si>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</si>
  <si>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</si>
  <si>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</si>
  <si>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</si>
  <si>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</si>
  <si>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</si>
  <si>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</si>
  <si>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</si>
  <si>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</si>
  <si>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</si>
  <si>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</si>
  <si>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</si>
  <si>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</si>
  <si>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</si>
  <si>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</si>
  <si>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</si>
  <si>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</si>
  <si>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</si>
  <si>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</si>
  <si>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</si>
  <si>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</si>
  <si>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</si>
  <si>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</si>
  <si>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</si>
  <si>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</si>
  <si>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</si>
  <si>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</si>
  <si>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</si>
  <si>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</si>
  <si>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</si>
  <si>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</si>
  <si>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</si>
  <si>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</si>
  <si>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</si>
  <si>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</si>
  <si>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</si>
  <si>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</si>
  <si>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</si>
  <si>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</si>
  <si>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</si>
  <si>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</si>
  <si>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</si>
  <si>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</si>
  <si>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</si>
  <si>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</si>
  <si>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</si>
  <si>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</si>
  <si>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</si>
  <si>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</si>
  <si>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</si>
  <si>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</si>
  <si>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</si>
  <si>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</si>
  <si>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</si>
  <si>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</si>
  <si>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</si>
  <si>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</si>
  <si>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</si>
  <si>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</si>
  <si>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</si>
  <si>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</si>
  <si>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</si>
  <si>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</si>
  <si>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</si>
  <si>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</si>
  <si>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</si>
  <si>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</si>
  <si>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</si>
  <si>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</si>
  <si>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</si>
  <si>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</si>
  <si>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</si>
  <si>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</si>
  <si>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</si>
  <si>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</si>
  <si>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</si>
  <si>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</si>
  <si>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</si>
  <si>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</si>
  <si>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</si>
  <si>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</si>
  <si>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</si>
  <si>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</si>
  <si>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</si>
  <si>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</si>
  <si>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</si>
  <si>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</si>
  <si>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</si>
  <si>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</si>
  <si>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</si>
  <si>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</si>
  <si>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</si>
  <si>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</si>
  <si>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</si>
  <si>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</si>
  <si>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</si>
  <si>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</si>
  <si>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</si>
  <si>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</si>
  <si>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</si>
  <si>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</si>
  <si>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</si>
  <si>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</si>
  <si>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</si>
  <si>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</si>
  <si>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</si>
  <si>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</si>
  <si>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</si>
  <si>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</si>
  <si>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</si>
  <si>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</si>
  <si>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</si>
  <si>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</si>
  <si>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</si>
  <si>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</si>
  <si>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</si>
  <si>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</si>
  <si>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</si>
  <si>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</si>
  <si>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</si>
  <si>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</si>
  <si>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</si>
  <si>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</si>
  <si>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</si>
  <si>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</si>
  <si>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</si>
  <si>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</si>
  <si>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</si>
  <si>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</si>
  <si>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</si>
  <si>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</si>
  <si>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</si>
  <si>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</si>
  <si>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</si>
  <si>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</si>
  <si>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</si>
  <si>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</si>
  <si>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</si>
  <si>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</si>
  <si>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</si>
  <si>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</si>
  <si>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</si>
  <si>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</si>
  <si>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</si>
  <si>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</si>
  <si>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</si>
  <si>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</si>
  <si>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</si>
  <si>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</si>
  <si>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</si>
  <si>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</si>
  <si>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</si>
  <si>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</si>
  <si>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</si>
  <si>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</si>
  <si>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</si>
  <si>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M</t>
  </si>
  <si>
    <t>단백질</t>
    <phoneticPr fontId="1" type="noConversion"/>
  </si>
  <si>
    <t>탄수화물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</si>
  <si>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</si>
  <si>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</si>
  <si>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</si>
  <si>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</si>
  <si>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</si>
  <si>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</si>
  <si>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</si>
  <si>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</si>
  <si>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</si>
  <si>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</si>
  <si>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</si>
  <si>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</si>
  <si>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</si>
  <si>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</si>
  <si>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</si>
  <si>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</si>
  <si>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</si>
  <si>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</si>
  <si>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</si>
  <si>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김대성, ID : H1800122)</t>
  </si>
  <si>
    <t>2022년 02월 23일 13:08:21</t>
  </si>
  <si>
    <t>n-6불포화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</si>
  <si>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</si>
  <si>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</si>
  <si>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</si>
  <si>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평균필요량</t>
    <phoneticPr fontId="1" type="noConversion"/>
  </si>
  <si>
    <t>상한섭취량</t>
    <phoneticPr fontId="1" type="noConversion"/>
  </si>
  <si>
    <t>비타민A(μg RAE/일)</t>
    <phoneticPr fontId="1" type="noConversion"/>
  </si>
  <si>
    <t>비타민B12</t>
    <phoneticPr fontId="1" type="noConversion"/>
  </si>
  <si>
    <t>비오틴</t>
    <phoneticPr fontId="1" type="noConversion"/>
  </si>
  <si>
    <t>권장섭취량</t>
    <phoneticPr fontId="1" type="noConversion"/>
  </si>
  <si>
    <t>섭취량</t>
    <phoneticPr fontId="1" type="noConversion"/>
  </si>
  <si>
    <t>아연</t>
    <phoneticPr fontId="1" type="noConversion"/>
  </si>
  <si>
    <t>H1800122</t>
  </si>
  <si>
    <t>김대성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</si>
</sst>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44.518287999999998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242584"/>
        <c:axId val="425242976"/>
      </c:barChart>
      <c:catAx>
        <c:axId val="42524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242976"/>
        <c:crosses val="autoZero"/>
        <c:auto val="1"/>
        <c:lblAlgn val="ctr"/>
        <c:lblOffset val="100"/>
        <c:noMultiLvlLbl val="0"/>
      </c:catAx>
      <c:valAx>
        <c:axId val="42524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24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1.2015458000000001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18128"/>
        <c:axId val="532120088"/>
      </c:barChart>
      <c:catAx>
        <c:axId val="53211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0088"/>
        <c:crosses val="autoZero"/>
        <c:auto val="1"/>
        <c:lblAlgn val="ctr"/>
        <c:lblOffset val="100"/>
        <c:noMultiLvlLbl val="0"/>
      </c:catAx>
      <c:valAx>
        <c:axId val="53212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1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1.7358533999999998E-2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2832"/>
        <c:axId val="532120480"/>
      </c:barChart>
      <c:catAx>
        <c:axId val="53212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0480"/>
        <c:crosses val="autoZero"/>
        <c:auto val="1"/>
        <c:lblAlgn val="ctr"/>
        <c:lblOffset val="100"/>
        <c:noMultiLvlLbl val="0"/>
      </c:catAx>
      <c:valAx>
        <c:axId val="53212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894.44280000000003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2440"/>
        <c:axId val="532118912"/>
      </c:barChart>
      <c:catAx>
        <c:axId val="53212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18912"/>
        <c:crosses val="autoZero"/>
        <c:auto val="1"/>
        <c:lblAlgn val="ctr"/>
        <c:lblOffset val="100"/>
        <c:noMultiLvlLbl val="0"/>
      </c:catAx>
      <c:valAx>
        <c:axId val="53211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1736.432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16560"/>
        <c:axId val="532119304"/>
      </c:barChart>
      <c:catAx>
        <c:axId val="5321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19304"/>
        <c:crosses val="autoZero"/>
        <c:auto val="1"/>
        <c:lblAlgn val="ctr"/>
        <c:lblOffset val="100"/>
        <c:noMultiLvlLbl val="0"/>
      </c:catAx>
      <c:valAx>
        <c:axId val="532119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32.347687000000001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16952"/>
        <c:axId val="532117344"/>
      </c:barChart>
      <c:catAx>
        <c:axId val="53211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17344"/>
        <c:crosses val="autoZero"/>
        <c:auto val="1"/>
        <c:lblAlgn val="ctr"/>
        <c:lblOffset val="100"/>
        <c:noMultiLvlLbl val="0"/>
      </c:catAx>
      <c:valAx>
        <c:axId val="53211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1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92.399770000000004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2832"/>
        <c:axId val="532767144"/>
      </c:barChart>
      <c:catAx>
        <c:axId val="53276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7144"/>
        <c:crosses val="autoZero"/>
        <c:auto val="1"/>
        <c:lblAlgn val="ctr"/>
        <c:lblOffset val="100"/>
        <c:noMultiLvlLbl val="0"/>
      </c:catAx>
      <c:valAx>
        <c:axId val="53276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7.9079533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4008"/>
        <c:axId val="532769496"/>
      </c:barChart>
      <c:catAx>
        <c:axId val="53276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9496"/>
        <c:crosses val="autoZero"/>
        <c:auto val="1"/>
        <c:lblAlgn val="ctr"/>
        <c:lblOffset val="100"/>
        <c:noMultiLvlLbl val="0"/>
      </c:catAx>
      <c:valAx>
        <c:axId val="53276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1214.1904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7536"/>
        <c:axId val="532762440"/>
      </c:barChart>
      <c:catAx>
        <c:axId val="53276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2440"/>
        <c:crosses val="autoZero"/>
        <c:auto val="1"/>
        <c:lblAlgn val="ctr"/>
        <c:lblOffset val="100"/>
        <c:noMultiLvlLbl val="0"/>
      </c:catAx>
      <c:valAx>
        <c:axId val="5327624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0.16197796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3224"/>
        <c:axId val="532766752"/>
      </c:barChart>
      <c:catAx>
        <c:axId val="53276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6752"/>
        <c:crosses val="autoZero"/>
        <c:auto val="1"/>
        <c:lblAlgn val="ctr"/>
        <c:lblOffset val="100"/>
        <c:noMultiLvlLbl val="0"/>
      </c:catAx>
      <c:valAx>
        <c:axId val="53276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3.5399704000000001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4792"/>
        <c:axId val="532767928"/>
      </c:barChart>
      <c:catAx>
        <c:axId val="53276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7928"/>
        <c:crosses val="autoZero"/>
        <c:auto val="1"/>
        <c:lblAlgn val="ctr"/>
        <c:lblOffset val="100"/>
        <c:noMultiLvlLbl val="0"/>
      </c:catAx>
      <c:valAx>
        <c:axId val="532767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15.26637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7848"/>
        <c:axId val="531981576"/>
      </c:barChart>
      <c:catAx>
        <c:axId val="53198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1576"/>
        <c:crosses val="autoZero"/>
        <c:auto val="1"/>
        <c:lblAlgn val="ctr"/>
        <c:lblOffset val="100"/>
        <c:noMultiLvlLbl val="0"/>
      </c:catAx>
      <c:valAx>
        <c:axId val="531981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126.91531000000001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5576"/>
        <c:axId val="532768712"/>
      </c:barChart>
      <c:catAx>
        <c:axId val="53276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8712"/>
        <c:crosses val="autoZero"/>
        <c:auto val="1"/>
        <c:lblAlgn val="ctr"/>
        <c:lblOffset val="100"/>
        <c:noMultiLvlLbl val="0"/>
      </c:catAx>
      <c:valAx>
        <c:axId val="53276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60.72334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6360"/>
        <c:axId val="532768320"/>
      </c:barChart>
      <c:catAx>
        <c:axId val="53276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8320"/>
        <c:crosses val="autoZero"/>
        <c:auto val="1"/>
        <c:lblAlgn val="ctr"/>
        <c:lblOffset val="100"/>
        <c:noMultiLvlLbl val="0"/>
      </c:catAx>
      <c:valAx>
        <c:axId val="53276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2.4260000000000002</c:v>
                </c:pt>
                <c:pt idx="1">
                  <c:v>6.7720000000000002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350000"/>
        <c:axId val="533350392"/>
      </c:barChart>
      <c:catAx>
        <c:axId val="53335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50392"/>
        <c:crosses val="autoZero"/>
        <c:auto val="1"/>
        <c:lblAlgn val="ctr"/>
        <c:lblOffset val="100"/>
        <c:noMultiLvlLbl val="0"/>
      </c:catAx>
      <c:valAx>
        <c:axId val="53335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5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4.5226680000000004</c:v>
                </c:pt>
                <c:pt idx="1">
                  <c:v>5.1656256000000003</c:v>
                </c:pt>
                <c:pt idx="2">
                  <c:v>9.4124149999999993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217.51053999999999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47256"/>
        <c:axId val="533347648"/>
      </c:barChart>
      <c:catAx>
        <c:axId val="53334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47648"/>
        <c:crosses val="autoZero"/>
        <c:auto val="1"/>
        <c:lblAlgn val="ctr"/>
        <c:lblOffset val="100"/>
        <c:noMultiLvlLbl val="0"/>
      </c:catAx>
      <c:valAx>
        <c:axId val="533347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4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8.3534939999999995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49216"/>
        <c:axId val="533348040"/>
      </c:barChart>
      <c:catAx>
        <c:axId val="53334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48040"/>
        <c:crosses val="autoZero"/>
        <c:auto val="1"/>
        <c:lblAlgn val="ctr"/>
        <c:lblOffset val="100"/>
        <c:noMultiLvlLbl val="0"/>
      </c:catAx>
      <c:valAx>
        <c:axId val="53334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83.486000000000004</c:v>
                </c:pt>
                <c:pt idx="1">
                  <c:v>4.38</c:v>
                </c:pt>
                <c:pt idx="2">
                  <c:v>12.134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345688"/>
        <c:axId val="533348432"/>
      </c:barChart>
      <c:catAx>
        <c:axId val="53334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48432"/>
        <c:crosses val="autoZero"/>
        <c:auto val="1"/>
        <c:lblAlgn val="ctr"/>
        <c:lblOffset val="100"/>
        <c:noMultiLvlLbl val="0"/>
      </c:catAx>
      <c:valAx>
        <c:axId val="53334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4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2228.15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49608"/>
        <c:axId val="533350784"/>
      </c:barChart>
      <c:catAx>
        <c:axId val="53334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50784"/>
        <c:crosses val="autoZero"/>
        <c:auto val="1"/>
        <c:lblAlgn val="ctr"/>
        <c:lblOffset val="100"/>
        <c:noMultiLvlLbl val="0"/>
      </c:catAx>
      <c:valAx>
        <c:axId val="533350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4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40.625377999999998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51176"/>
        <c:axId val="533351568"/>
      </c:barChart>
      <c:catAx>
        <c:axId val="53335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51568"/>
        <c:crosses val="autoZero"/>
        <c:auto val="1"/>
        <c:lblAlgn val="ctr"/>
        <c:lblOffset val="100"/>
        <c:noMultiLvlLbl val="0"/>
      </c:catAx>
      <c:valAx>
        <c:axId val="533351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5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254.15244999999999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72104"/>
        <c:axId val="533677592"/>
      </c:barChart>
      <c:catAx>
        <c:axId val="53367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77592"/>
        <c:crosses val="autoZero"/>
        <c:auto val="1"/>
        <c:lblAlgn val="ctr"/>
        <c:lblOffset val="100"/>
        <c:noMultiLvlLbl val="0"/>
      </c:catAx>
      <c:valAx>
        <c:axId val="53367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7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0.92835330000000005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8240"/>
        <c:axId val="531983536"/>
      </c:barChart>
      <c:catAx>
        <c:axId val="53198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3536"/>
        <c:crosses val="autoZero"/>
        <c:auto val="1"/>
        <c:lblAlgn val="ctr"/>
        <c:lblOffset val="100"/>
        <c:noMultiLvlLbl val="0"/>
      </c:catAx>
      <c:valAx>
        <c:axId val="53198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2777.0277999999998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77200"/>
        <c:axId val="533676416"/>
      </c:barChart>
      <c:catAx>
        <c:axId val="53367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76416"/>
        <c:crosses val="autoZero"/>
        <c:auto val="1"/>
        <c:lblAlgn val="ctr"/>
        <c:lblOffset val="100"/>
        <c:noMultiLvlLbl val="0"/>
      </c:catAx>
      <c:valAx>
        <c:axId val="533676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7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8.5827030000000004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73280"/>
        <c:axId val="533670144"/>
      </c:barChart>
      <c:catAx>
        <c:axId val="5336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70144"/>
        <c:crosses val="autoZero"/>
        <c:auto val="1"/>
        <c:lblAlgn val="ctr"/>
        <c:lblOffset val="100"/>
        <c:noMultiLvlLbl val="0"/>
      </c:catAx>
      <c:valAx>
        <c:axId val="53367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0.93623330000000005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76808"/>
        <c:axId val="533670536"/>
      </c:barChart>
      <c:catAx>
        <c:axId val="53367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70536"/>
        <c:crosses val="autoZero"/>
        <c:auto val="1"/>
        <c:lblAlgn val="ctr"/>
        <c:lblOffset val="100"/>
        <c:noMultiLvlLbl val="0"/>
      </c:catAx>
      <c:valAx>
        <c:axId val="53367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7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110.73161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6280"/>
        <c:axId val="531984320"/>
      </c:barChart>
      <c:catAx>
        <c:axId val="53198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4320"/>
        <c:crosses val="autoZero"/>
        <c:auto val="1"/>
        <c:lblAlgn val="ctr"/>
        <c:lblOffset val="100"/>
        <c:noMultiLvlLbl val="0"/>
      </c:catAx>
      <c:valAx>
        <c:axId val="53198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0.66990346000000001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6672"/>
        <c:axId val="531984712"/>
      </c:barChart>
      <c:catAx>
        <c:axId val="53198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4712"/>
        <c:crosses val="autoZero"/>
        <c:auto val="1"/>
        <c:lblAlgn val="ctr"/>
        <c:lblOffset val="100"/>
        <c:noMultiLvlLbl val="0"/>
      </c:catAx>
      <c:valAx>
        <c:axId val="531984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11.444322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3928"/>
        <c:axId val="531981968"/>
      </c:barChart>
      <c:catAx>
        <c:axId val="53198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1968"/>
        <c:crosses val="autoZero"/>
        <c:auto val="1"/>
        <c:lblAlgn val="ctr"/>
        <c:lblOffset val="100"/>
        <c:noMultiLvlLbl val="0"/>
      </c:catAx>
      <c:valAx>
        <c:axId val="53198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0.93623330000000005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1184"/>
        <c:axId val="531983144"/>
      </c:barChart>
      <c:catAx>
        <c:axId val="53198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3144"/>
        <c:crosses val="autoZero"/>
        <c:auto val="1"/>
        <c:lblAlgn val="ctr"/>
        <c:lblOffset val="100"/>
        <c:noMultiLvlLbl val="0"/>
      </c:catAx>
      <c:valAx>
        <c:axId val="53198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291.67680000000001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5888"/>
        <c:axId val="532121264"/>
      </c:barChart>
      <c:catAx>
        <c:axId val="53198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1264"/>
        <c:crosses val="autoZero"/>
        <c:auto val="1"/>
        <c:lblAlgn val="ctr"/>
        <c:lblOffset val="100"/>
        <c:noMultiLvlLbl val="0"/>
      </c:catAx>
      <c:valAx>
        <c:axId val="53212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2.9620457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1656"/>
        <c:axId val="532115384"/>
      </c:barChart>
      <c:catAx>
        <c:axId val="53212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15384"/>
        <c:crosses val="autoZero"/>
        <c:auto val="1"/>
        <c:lblAlgn val="ctr"/>
        <c:lblOffset val="100"/>
        <c:noMultiLvlLbl val="0"/>
      </c:catAx>
      <c:valAx>
        <c:axId val="53211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김대성, ID : H1800122)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02월 23일 13:08:21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2228.15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44.518287999999998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15.26637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83.486000000000004</v>
      </c>
      <c r="G8" s="60">
        <f>'DRIs DATA 입력'!G8</f>
        <v>4.38</v>
      </c>
      <c r="H8" s="60">
        <f>'DRIs DATA 입력'!H8</f>
        <v>12.134</v>
      </c>
      <c r="I8" s="47"/>
      <c r="J8" s="60" t="s">
        <v>217</v>
      </c>
      <c r="K8" s="60">
        <f>'DRIs DATA 입력'!K8</f>
        <v>2.4260000000000002</v>
      </c>
      <c r="L8" s="60">
        <f>'DRIs DATA 입력'!L8</f>
        <v>6.7720000000000002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217.51053999999999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8.3534939999999995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0.92835330000000005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110.73161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40.625377999999998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0.95300569999999996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0.66990346000000001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11.444322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0.93623330000000005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291.67680000000001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2.9620457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1.2015458000000001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1.7358533999999998E-2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254.15244999999999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894.44280000000003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2777.0277999999998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1736.432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32.347687000000001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92.399770000000004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8.5827030000000004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7.9079533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1214.1904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0.16197796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3.5399704000000001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126.91531000000001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60.72334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5" sqref="L55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330</v>
      </c>
      <c r="G1" s="63" t="s">
        <v>294</v>
      </c>
      <c r="H1" s="62" t="s">
        <v>331</v>
      </c>
    </row>
    <row r="3" spans="1:27" x14ac:dyDescent="0.3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295</v>
      </c>
      <c r="B4" s="70"/>
      <c r="C4" s="70"/>
      <c r="E4" s="67" t="s">
        <v>296</v>
      </c>
      <c r="F4" s="68"/>
      <c r="G4" s="68"/>
      <c r="H4" s="69"/>
      <c r="J4" s="67" t="s">
        <v>278</v>
      </c>
      <c r="K4" s="68"/>
      <c r="L4" s="69"/>
      <c r="N4" s="70" t="s">
        <v>309</v>
      </c>
      <c r="O4" s="70"/>
      <c r="P4" s="70"/>
      <c r="Q4" s="70"/>
      <c r="R4" s="70"/>
      <c r="S4" s="70"/>
      <c r="U4" s="70" t="s">
        <v>279</v>
      </c>
      <c r="V4" s="70"/>
      <c r="W4" s="70"/>
      <c r="X4" s="70"/>
      <c r="Y4" s="70"/>
      <c r="Z4" s="70"/>
    </row>
    <row r="5" spans="1:27" x14ac:dyDescent="0.3">
      <c r="A5" s="66"/>
      <c r="B5" s="66" t="s">
        <v>297</v>
      </c>
      <c r="C5" s="66" t="s">
        <v>298</v>
      </c>
      <c r="E5" s="66"/>
      <c r="F5" s="66" t="s">
        <v>310</v>
      </c>
      <c r="G5" s="66" t="s">
        <v>299</v>
      </c>
      <c r="H5" s="66" t="s">
        <v>309</v>
      </c>
      <c r="J5" s="66"/>
      <c r="K5" s="66" t="s">
        <v>280</v>
      </c>
      <c r="L5" s="66" t="s">
        <v>332</v>
      </c>
      <c r="N5" s="66"/>
      <c r="O5" s="66" t="s">
        <v>281</v>
      </c>
      <c r="P5" s="66" t="s">
        <v>282</v>
      </c>
      <c r="Q5" s="66" t="s">
        <v>333</v>
      </c>
      <c r="R5" s="66" t="s">
        <v>301</v>
      </c>
      <c r="S5" s="66" t="s">
        <v>298</v>
      </c>
      <c r="U5" s="66"/>
      <c r="V5" s="66" t="s">
        <v>281</v>
      </c>
      <c r="W5" s="66" t="s">
        <v>282</v>
      </c>
      <c r="X5" s="66" t="s">
        <v>300</v>
      </c>
      <c r="Y5" s="66" t="s">
        <v>301</v>
      </c>
      <c r="Z5" s="66" t="s">
        <v>298</v>
      </c>
    </row>
    <row r="6" spans="1:27" x14ac:dyDescent="0.3">
      <c r="A6" s="66" t="s">
        <v>295</v>
      </c>
      <c r="B6" s="66">
        <v>2000</v>
      </c>
      <c r="C6" s="66">
        <v>2228.15</v>
      </c>
      <c r="E6" s="66" t="s">
        <v>334</v>
      </c>
      <c r="F6" s="66">
        <v>55</v>
      </c>
      <c r="G6" s="66">
        <v>15</v>
      </c>
      <c r="H6" s="66">
        <v>7</v>
      </c>
      <c r="J6" s="66" t="s">
        <v>283</v>
      </c>
      <c r="K6" s="66">
        <v>0.1</v>
      </c>
      <c r="L6" s="66">
        <v>4</v>
      </c>
      <c r="N6" s="66" t="s">
        <v>284</v>
      </c>
      <c r="O6" s="66">
        <v>45</v>
      </c>
      <c r="P6" s="66">
        <v>55</v>
      </c>
      <c r="Q6" s="66">
        <v>0</v>
      </c>
      <c r="R6" s="66">
        <v>0</v>
      </c>
      <c r="S6" s="66">
        <v>44.518287999999998</v>
      </c>
      <c r="U6" s="66" t="s">
        <v>285</v>
      </c>
      <c r="V6" s="66">
        <v>0</v>
      </c>
      <c r="W6" s="66">
        <v>0</v>
      </c>
      <c r="X6" s="66">
        <v>25</v>
      </c>
      <c r="Y6" s="66">
        <v>0</v>
      </c>
      <c r="Z6" s="66">
        <v>15.26637</v>
      </c>
    </row>
    <row r="7" spans="1:27" x14ac:dyDescent="0.3">
      <c r="E7" s="66" t="s">
        <v>335</v>
      </c>
      <c r="F7" s="66">
        <v>65</v>
      </c>
      <c r="G7" s="66">
        <v>30</v>
      </c>
      <c r="H7" s="66">
        <v>20</v>
      </c>
      <c r="J7" s="66" t="s">
        <v>286</v>
      </c>
      <c r="K7" s="66">
        <v>1</v>
      </c>
      <c r="L7" s="66">
        <v>10</v>
      </c>
    </row>
    <row r="8" spans="1:27" x14ac:dyDescent="0.3">
      <c r="E8" s="66" t="s">
        <v>287</v>
      </c>
      <c r="F8" s="66">
        <v>83.486000000000004</v>
      </c>
      <c r="G8" s="66">
        <v>4.38</v>
      </c>
      <c r="H8" s="66">
        <v>12.134</v>
      </c>
      <c r="J8" s="66" t="s">
        <v>287</v>
      </c>
      <c r="K8" s="66">
        <v>2.4260000000000002</v>
      </c>
      <c r="L8" s="66">
        <v>6.7720000000000002</v>
      </c>
    </row>
    <row r="13" spans="1:27" x14ac:dyDescent="0.3">
      <c r="A13" s="71" t="s">
        <v>288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 x14ac:dyDescent="0.3">
      <c r="A15" s="66"/>
      <c r="B15" s="66" t="s">
        <v>281</v>
      </c>
      <c r="C15" s="66" t="s">
        <v>282</v>
      </c>
      <c r="D15" s="66" t="s">
        <v>300</v>
      </c>
      <c r="E15" s="66" t="s">
        <v>301</v>
      </c>
      <c r="F15" s="66" t="s">
        <v>298</v>
      </c>
      <c r="H15" s="66"/>
      <c r="I15" s="66" t="s">
        <v>281</v>
      </c>
      <c r="J15" s="66" t="s">
        <v>282</v>
      </c>
      <c r="K15" s="66" t="s">
        <v>300</v>
      </c>
      <c r="L15" s="66" t="s">
        <v>301</v>
      </c>
      <c r="M15" s="66" t="s">
        <v>298</v>
      </c>
      <c r="O15" s="66"/>
      <c r="P15" s="66" t="s">
        <v>336</v>
      </c>
      <c r="Q15" s="66" t="s">
        <v>282</v>
      </c>
      <c r="R15" s="66" t="s">
        <v>300</v>
      </c>
      <c r="S15" s="66" t="s">
        <v>337</v>
      </c>
      <c r="T15" s="66" t="s">
        <v>298</v>
      </c>
      <c r="V15" s="66"/>
      <c r="W15" s="66" t="s">
        <v>281</v>
      </c>
      <c r="X15" s="66" t="s">
        <v>282</v>
      </c>
      <c r="Y15" s="66" t="s">
        <v>333</v>
      </c>
      <c r="Z15" s="66" t="s">
        <v>337</v>
      </c>
      <c r="AA15" s="66" t="s">
        <v>298</v>
      </c>
    </row>
    <row r="16" spans="1:27" x14ac:dyDescent="0.3">
      <c r="A16" s="66" t="s">
        <v>338</v>
      </c>
      <c r="B16" s="66">
        <v>500</v>
      </c>
      <c r="C16" s="66">
        <v>700</v>
      </c>
      <c r="D16" s="66">
        <v>0</v>
      </c>
      <c r="E16" s="66">
        <v>3000</v>
      </c>
      <c r="F16" s="66">
        <v>217.51053999999999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8.3534939999999995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0.92835330000000005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110.73161</v>
      </c>
    </row>
    <row r="23" spans="1:62" x14ac:dyDescent="0.3">
      <c r="A23" s="71" t="s">
        <v>289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290</v>
      </c>
      <c r="B24" s="70"/>
      <c r="C24" s="70"/>
      <c r="D24" s="70"/>
      <c r="E24" s="70"/>
      <c r="F24" s="70"/>
      <c r="H24" s="70" t="s">
        <v>291</v>
      </c>
      <c r="I24" s="70"/>
      <c r="J24" s="70"/>
      <c r="K24" s="70"/>
      <c r="L24" s="70"/>
      <c r="M24" s="70"/>
      <c r="O24" s="70" t="s">
        <v>292</v>
      </c>
      <c r="P24" s="70"/>
      <c r="Q24" s="70"/>
      <c r="R24" s="70"/>
      <c r="S24" s="70"/>
      <c r="T24" s="70"/>
      <c r="V24" s="70" t="s">
        <v>293</v>
      </c>
      <c r="W24" s="70"/>
      <c r="X24" s="70"/>
      <c r="Y24" s="70"/>
      <c r="Z24" s="70"/>
      <c r="AA24" s="70"/>
      <c r="AC24" s="70" t="s">
        <v>306</v>
      </c>
      <c r="AD24" s="70"/>
      <c r="AE24" s="70"/>
      <c r="AF24" s="70"/>
      <c r="AG24" s="70"/>
      <c r="AH24" s="70"/>
      <c r="AJ24" s="70" t="s">
        <v>307</v>
      </c>
      <c r="AK24" s="70"/>
      <c r="AL24" s="70"/>
      <c r="AM24" s="70"/>
      <c r="AN24" s="70"/>
      <c r="AO24" s="70"/>
      <c r="AQ24" s="70" t="s">
        <v>339</v>
      </c>
      <c r="AR24" s="70"/>
      <c r="AS24" s="70"/>
      <c r="AT24" s="70"/>
      <c r="AU24" s="70"/>
      <c r="AV24" s="70"/>
      <c r="AX24" s="70" t="s">
        <v>311</v>
      </c>
      <c r="AY24" s="70"/>
      <c r="AZ24" s="70"/>
      <c r="BA24" s="70"/>
      <c r="BB24" s="70"/>
      <c r="BC24" s="70"/>
      <c r="BE24" s="70" t="s">
        <v>340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281</v>
      </c>
      <c r="C25" s="66" t="s">
        <v>341</v>
      </c>
      <c r="D25" s="66" t="s">
        <v>300</v>
      </c>
      <c r="E25" s="66" t="s">
        <v>301</v>
      </c>
      <c r="F25" s="66" t="s">
        <v>298</v>
      </c>
      <c r="H25" s="66"/>
      <c r="I25" s="66" t="s">
        <v>281</v>
      </c>
      <c r="J25" s="66" t="s">
        <v>341</v>
      </c>
      <c r="K25" s="66" t="s">
        <v>300</v>
      </c>
      <c r="L25" s="66" t="s">
        <v>301</v>
      </c>
      <c r="M25" s="66" t="s">
        <v>342</v>
      </c>
      <c r="O25" s="66"/>
      <c r="P25" s="66" t="s">
        <v>336</v>
      </c>
      <c r="Q25" s="66" t="s">
        <v>282</v>
      </c>
      <c r="R25" s="66" t="s">
        <v>300</v>
      </c>
      <c r="S25" s="66" t="s">
        <v>301</v>
      </c>
      <c r="T25" s="66" t="s">
        <v>342</v>
      </c>
      <c r="V25" s="66"/>
      <c r="W25" s="66" t="s">
        <v>281</v>
      </c>
      <c r="X25" s="66" t="s">
        <v>282</v>
      </c>
      <c r="Y25" s="66" t="s">
        <v>300</v>
      </c>
      <c r="Z25" s="66" t="s">
        <v>301</v>
      </c>
      <c r="AA25" s="66" t="s">
        <v>298</v>
      </c>
      <c r="AC25" s="66"/>
      <c r="AD25" s="66" t="s">
        <v>281</v>
      </c>
      <c r="AE25" s="66" t="s">
        <v>282</v>
      </c>
      <c r="AF25" s="66" t="s">
        <v>300</v>
      </c>
      <c r="AG25" s="66" t="s">
        <v>301</v>
      </c>
      <c r="AH25" s="66" t="s">
        <v>342</v>
      </c>
      <c r="AJ25" s="66"/>
      <c r="AK25" s="66" t="s">
        <v>336</v>
      </c>
      <c r="AL25" s="66" t="s">
        <v>282</v>
      </c>
      <c r="AM25" s="66" t="s">
        <v>300</v>
      </c>
      <c r="AN25" s="66" t="s">
        <v>301</v>
      </c>
      <c r="AO25" s="66" t="s">
        <v>342</v>
      </c>
      <c r="AQ25" s="66"/>
      <c r="AR25" s="66" t="s">
        <v>281</v>
      </c>
      <c r="AS25" s="66" t="s">
        <v>282</v>
      </c>
      <c r="AT25" s="66" t="s">
        <v>300</v>
      </c>
      <c r="AU25" s="66" t="s">
        <v>301</v>
      </c>
      <c r="AV25" s="66" t="s">
        <v>342</v>
      </c>
      <c r="AX25" s="66"/>
      <c r="AY25" s="66" t="s">
        <v>281</v>
      </c>
      <c r="AZ25" s="66" t="s">
        <v>341</v>
      </c>
      <c r="BA25" s="66" t="s">
        <v>300</v>
      </c>
      <c r="BB25" s="66" t="s">
        <v>301</v>
      </c>
      <c r="BC25" s="66" t="s">
        <v>298</v>
      </c>
      <c r="BE25" s="66"/>
      <c r="BF25" s="66" t="s">
        <v>281</v>
      </c>
      <c r="BG25" s="66" t="s">
        <v>282</v>
      </c>
      <c r="BH25" s="66" t="s">
        <v>300</v>
      </c>
      <c r="BI25" s="66" t="s">
        <v>301</v>
      </c>
      <c r="BJ25" s="66" t="s">
        <v>298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40.625377999999998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0.95300569999999996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0.66990346000000001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11.444322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0.93623330000000005</v>
      </c>
      <c r="AJ26" s="66" t="s">
        <v>312</v>
      </c>
      <c r="AK26" s="66">
        <v>320</v>
      </c>
      <c r="AL26" s="66">
        <v>400</v>
      </c>
      <c r="AM26" s="66">
        <v>0</v>
      </c>
      <c r="AN26" s="66">
        <v>1000</v>
      </c>
      <c r="AO26" s="66">
        <v>291.67680000000001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2.9620457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1.2015458000000001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1.7358533999999998E-2</v>
      </c>
    </row>
    <row r="33" spans="1:68" x14ac:dyDescent="0.3">
      <c r="A33" s="71" t="s">
        <v>313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178</v>
      </c>
      <c r="B34" s="70"/>
      <c r="C34" s="70"/>
      <c r="D34" s="70"/>
      <c r="E34" s="70"/>
      <c r="F34" s="70"/>
      <c r="H34" s="70" t="s">
        <v>314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315</v>
      </c>
      <c r="W34" s="70"/>
      <c r="X34" s="70"/>
      <c r="Y34" s="70"/>
      <c r="Z34" s="70"/>
      <c r="AA34" s="70"/>
      <c r="AC34" s="70" t="s">
        <v>316</v>
      </c>
      <c r="AD34" s="70"/>
      <c r="AE34" s="70"/>
      <c r="AF34" s="70"/>
      <c r="AG34" s="70"/>
      <c r="AH34" s="70"/>
      <c r="AJ34" s="70" t="s">
        <v>317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336</v>
      </c>
      <c r="C35" s="66" t="s">
        <v>282</v>
      </c>
      <c r="D35" s="66" t="s">
        <v>300</v>
      </c>
      <c r="E35" s="66" t="s">
        <v>301</v>
      </c>
      <c r="F35" s="66" t="s">
        <v>298</v>
      </c>
      <c r="H35" s="66"/>
      <c r="I35" s="66" t="s">
        <v>281</v>
      </c>
      <c r="J35" s="66" t="s">
        <v>282</v>
      </c>
      <c r="K35" s="66" t="s">
        <v>333</v>
      </c>
      <c r="L35" s="66" t="s">
        <v>301</v>
      </c>
      <c r="M35" s="66" t="s">
        <v>342</v>
      </c>
      <c r="O35" s="66"/>
      <c r="P35" s="66" t="s">
        <v>281</v>
      </c>
      <c r="Q35" s="66" t="s">
        <v>282</v>
      </c>
      <c r="R35" s="66" t="s">
        <v>300</v>
      </c>
      <c r="S35" s="66" t="s">
        <v>337</v>
      </c>
      <c r="T35" s="66" t="s">
        <v>298</v>
      </c>
      <c r="V35" s="66"/>
      <c r="W35" s="66" t="s">
        <v>336</v>
      </c>
      <c r="X35" s="66" t="s">
        <v>341</v>
      </c>
      <c r="Y35" s="66" t="s">
        <v>300</v>
      </c>
      <c r="Z35" s="66" t="s">
        <v>301</v>
      </c>
      <c r="AA35" s="66" t="s">
        <v>298</v>
      </c>
      <c r="AC35" s="66"/>
      <c r="AD35" s="66" t="s">
        <v>281</v>
      </c>
      <c r="AE35" s="66" t="s">
        <v>282</v>
      </c>
      <c r="AF35" s="66" t="s">
        <v>333</v>
      </c>
      <c r="AG35" s="66" t="s">
        <v>301</v>
      </c>
      <c r="AH35" s="66" t="s">
        <v>298</v>
      </c>
      <c r="AJ35" s="66"/>
      <c r="AK35" s="66" t="s">
        <v>281</v>
      </c>
      <c r="AL35" s="66" t="s">
        <v>282</v>
      </c>
      <c r="AM35" s="66" t="s">
        <v>300</v>
      </c>
      <c r="AN35" s="66" t="s">
        <v>301</v>
      </c>
      <c r="AO35" s="66" t="s">
        <v>298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254.15244999999999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894.44280000000003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2777.0277999999998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1736.432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32.347687000000001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92.399770000000004</v>
      </c>
    </row>
    <row r="43" spans="1:68" x14ac:dyDescent="0.3">
      <c r="A43" s="71" t="s">
        <v>318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319</v>
      </c>
      <c r="B44" s="70"/>
      <c r="C44" s="70"/>
      <c r="D44" s="70"/>
      <c r="E44" s="70"/>
      <c r="F44" s="70"/>
      <c r="H44" s="70" t="s">
        <v>343</v>
      </c>
      <c r="I44" s="70"/>
      <c r="J44" s="70"/>
      <c r="K44" s="70"/>
      <c r="L44" s="70"/>
      <c r="M44" s="70"/>
      <c r="O44" s="70" t="s">
        <v>320</v>
      </c>
      <c r="P44" s="70"/>
      <c r="Q44" s="70"/>
      <c r="R44" s="70"/>
      <c r="S44" s="70"/>
      <c r="T44" s="70"/>
      <c r="V44" s="70" t="s">
        <v>321</v>
      </c>
      <c r="W44" s="70"/>
      <c r="X44" s="70"/>
      <c r="Y44" s="70"/>
      <c r="Z44" s="70"/>
      <c r="AA44" s="70"/>
      <c r="AC44" s="70" t="s">
        <v>322</v>
      </c>
      <c r="AD44" s="70"/>
      <c r="AE44" s="70"/>
      <c r="AF44" s="70"/>
      <c r="AG44" s="70"/>
      <c r="AH44" s="70"/>
      <c r="AJ44" s="70" t="s">
        <v>323</v>
      </c>
      <c r="AK44" s="70"/>
      <c r="AL44" s="70"/>
      <c r="AM44" s="70"/>
      <c r="AN44" s="70"/>
      <c r="AO44" s="70"/>
      <c r="AQ44" s="70" t="s">
        <v>324</v>
      </c>
      <c r="AR44" s="70"/>
      <c r="AS44" s="70"/>
      <c r="AT44" s="70"/>
      <c r="AU44" s="70"/>
      <c r="AV44" s="70"/>
      <c r="AX44" s="70" t="s">
        <v>325</v>
      </c>
      <c r="AY44" s="70"/>
      <c r="AZ44" s="70"/>
      <c r="BA44" s="70"/>
      <c r="BB44" s="70"/>
      <c r="BC44" s="70"/>
      <c r="BE44" s="70" t="s">
        <v>326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281</v>
      </c>
      <c r="C45" s="66" t="s">
        <v>282</v>
      </c>
      <c r="D45" s="66" t="s">
        <v>300</v>
      </c>
      <c r="E45" s="66" t="s">
        <v>301</v>
      </c>
      <c r="F45" s="66" t="s">
        <v>298</v>
      </c>
      <c r="H45" s="66"/>
      <c r="I45" s="66" t="s">
        <v>281</v>
      </c>
      <c r="J45" s="66" t="s">
        <v>282</v>
      </c>
      <c r="K45" s="66" t="s">
        <v>300</v>
      </c>
      <c r="L45" s="66" t="s">
        <v>301</v>
      </c>
      <c r="M45" s="66" t="s">
        <v>298</v>
      </c>
      <c r="O45" s="66"/>
      <c r="P45" s="66" t="s">
        <v>281</v>
      </c>
      <c r="Q45" s="66" t="s">
        <v>282</v>
      </c>
      <c r="R45" s="66" t="s">
        <v>300</v>
      </c>
      <c r="S45" s="66" t="s">
        <v>301</v>
      </c>
      <c r="T45" s="66" t="s">
        <v>298</v>
      </c>
      <c r="V45" s="66"/>
      <c r="W45" s="66" t="s">
        <v>281</v>
      </c>
      <c r="X45" s="66" t="s">
        <v>282</v>
      </c>
      <c r="Y45" s="66" t="s">
        <v>300</v>
      </c>
      <c r="Z45" s="66" t="s">
        <v>337</v>
      </c>
      <c r="AA45" s="66" t="s">
        <v>298</v>
      </c>
      <c r="AC45" s="66"/>
      <c r="AD45" s="66" t="s">
        <v>281</v>
      </c>
      <c r="AE45" s="66" t="s">
        <v>282</v>
      </c>
      <c r="AF45" s="66" t="s">
        <v>300</v>
      </c>
      <c r="AG45" s="66" t="s">
        <v>301</v>
      </c>
      <c r="AH45" s="66" t="s">
        <v>298</v>
      </c>
      <c r="AJ45" s="66"/>
      <c r="AK45" s="66" t="s">
        <v>281</v>
      </c>
      <c r="AL45" s="66" t="s">
        <v>282</v>
      </c>
      <c r="AM45" s="66" t="s">
        <v>300</v>
      </c>
      <c r="AN45" s="66" t="s">
        <v>301</v>
      </c>
      <c r="AO45" s="66" t="s">
        <v>298</v>
      </c>
      <c r="AQ45" s="66"/>
      <c r="AR45" s="66" t="s">
        <v>281</v>
      </c>
      <c r="AS45" s="66" t="s">
        <v>282</v>
      </c>
      <c r="AT45" s="66" t="s">
        <v>333</v>
      </c>
      <c r="AU45" s="66" t="s">
        <v>301</v>
      </c>
      <c r="AV45" s="66" t="s">
        <v>298</v>
      </c>
      <c r="AX45" s="66"/>
      <c r="AY45" s="66" t="s">
        <v>281</v>
      </c>
      <c r="AZ45" s="66" t="s">
        <v>282</v>
      </c>
      <c r="BA45" s="66" t="s">
        <v>300</v>
      </c>
      <c r="BB45" s="66" t="s">
        <v>301</v>
      </c>
      <c r="BC45" s="66" t="s">
        <v>298</v>
      </c>
      <c r="BE45" s="66"/>
      <c r="BF45" s="66" t="s">
        <v>281</v>
      </c>
      <c r="BG45" s="66" t="s">
        <v>282</v>
      </c>
      <c r="BH45" s="66" t="s">
        <v>300</v>
      </c>
      <c r="BI45" s="66" t="s">
        <v>301</v>
      </c>
      <c r="BJ45" s="66" t="s">
        <v>298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8.5827030000000004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7.9079533</v>
      </c>
      <c r="O46" s="66" t="s">
        <v>327</v>
      </c>
      <c r="P46" s="66">
        <v>600</v>
      </c>
      <c r="Q46" s="66">
        <v>800</v>
      </c>
      <c r="R46" s="66">
        <v>0</v>
      </c>
      <c r="S46" s="66">
        <v>10000</v>
      </c>
      <c r="T46" s="66">
        <v>1214.1904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0.16197796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3.5399704000000001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126.91531000000001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60.72334</v>
      </c>
      <c r="AX46" s="66" t="s">
        <v>328</v>
      </c>
      <c r="AY46" s="66"/>
      <c r="AZ46" s="66"/>
      <c r="BA46" s="66"/>
      <c r="BB46" s="66"/>
      <c r="BC46" s="66"/>
      <c r="BE46" s="66" t="s">
        <v>329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344</v>
      </c>
      <c r="B2" s="62" t="s">
        <v>345</v>
      </c>
      <c r="C2" s="62" t="s">
        <v>308</v>
      </c>
      <c r="D2" s="62">
        <v>65</v>
      </c>
      <c r="E2" s="62">
        <v>2228.15</v>
      </c>
      <c r="F2" s="62">
        <v>306.31378000000001</v>
      </c>
      <c r="G2" s="62">
        <v>16.07152</v>
      </c>
      <c r="H2" s="62">
        <v>11.521903</v>
      </c>
      <c r="I2" s="62">
        <v>4.5496179999999997</v>
      </c>
      <c r="J2" s="62">
        <v>44.518287999999998</v>
      </c>
      <c r="K2" s="62">
        <v>34.465350000000001</v>
      </c>
      <c r="L2" s="62">
        <v>10.052937</v>
      </c>
      <c r="M2" s="62">
        <v>15.26637</v>
      </c>
      <c r="N2" s="62">
        <v>1.944278</v>
      </c>
      <c r="O2" s="62">
        <v>7.9168972999999996</v>
      </c>
      <c r="P2" s="62">
        <v>760.59190000000001</v>
      </c>
      <c r="Q2" s="62">
        <v>12.649467</v>
      </c>
      <c r="R2" s="62">
        <v>217.51053999999999</v>
      </c>
      <c r="S2" s="62">
        <v>34.992252000000001</v>
      </c>
      <c r="T2" s="62">
        <v>2190.2195000000002</v>
      </c>
      <c r="U2" s="62">
        <v>0.92835330000000005</v>
      </c>
      <c r="V2" s="62">
        <v>8.3534939999999995</v>
      </c>
      <c r="W2" s="62">
        <v>110.73161</v>
      </c>
      <c r="X2" s="62">
        <v>40.625377999999998</v>
      </c>
      <c r="Y2" s="62">
        <v>0.95300569999999996</v>
      </c>
      <c r="Z2" s="62">
        <v>0.66990346000000001</v>
      </c>
      <c r="AA2" s="62">
        <v>11.444322</v>
      </c>
      <c r="AB2" s="62">
        <v>0.93623330000000005</v>
      </c>
      <c r="AC2" s="62">
        <v>291.67680000000001</v>
      </c>
      <c r="AD2" s="62">
        <v>2.9620457</v>
      </c>
      <c r="AE2" s="62">
        <v>1.2015458000000001</v>
      </c>
      <c r="AF2" s="62">
        <v>1.7358533999999998E-2</v>
      </c>
      <c r="AG2" s="62">
        <v>254.15244999999999</v>
      </c>
      <c r="AH2" s="62">
        <v>190.68832</v>
      </c>
      <c r="AI2" s="62">
        <v>63.464134000000001</v>
      </c>
      <c r="AJ2" s="62">
        <v>894.44280000000003</v>
      </c>
      <c r="AK2" s="62">
        <v>2777.0277999999998</v>
      </c>
      <c r="AL2" s="62">
        <v>32.347687000000001</v>
      </c>
      <c r="AM2" s="62">
        <v>1736.432</v>
      </c>
      <c r="AN2" s="62">
        <v>92.399770000000004</v>
      </c>
      <c r="AO2" s="62">
        <v>8.5827030000000004</v>
      </c>
      <c r="AP2" s="62">
        <v>7.108428</v>
      </c>
      <c r="AQ2" s="62">
        <v>1.4742744999999999</v>
      </c>
      <c r="AR2" s="62">
        <v>7.9079533</v>
      </c>
      <c r="AS2" s="62">
        <v>1214.1904</v>
      </c>
      <c r="AT2" s="62">
        <v>0.16197796</v>
      </c>
      <c r="AU2" s="62">
        <v>3.5399704000000001</v>
      </c>
      <c r="AV2" s="62">
        <v>126.91531000000001</v>
      </c>
      <c r="AW2" s="62">
        <v>60.72334</v>
      </c>
      <c r="AX2" s="62">
        <v>9.7286769999999995E-2</v>
      </c>
      <c r="AY2" s="62">
        <v>0.36053023000000001</v>
      </c>
      <c r="AZ2" s="62">
        <v>122.19521</v>
      </c>
      <c r="BA2" s="62">
        <v>19.104277</v>
      </c>
      <c r="BB2" s="62">
        <v>4.5226680000000004</v>
      </c>
      <c r="BC2" s="62">
        <v>5.1656256000000003</v>
      </c>
      <c r="BD2" s="62">
        <v>9.4124149999999993</v>
      </c>
      <c r="BE2" s="62">
        <v>0.86936957000000004</v>
      </c>
      <c r="BF2" s="62">
        <v>6.0091552999999998</v>
      </c>
      <c r="BG2" s="62">
        <v>0</v>
      </c>
      <c r="BH2" s="62">
        <v>0</v>
      </c>
      <c r="BI2" s="62">
        <v>3.6580666000000001E-5</v>
      </c>
      <c r="BJ2" s="62">
        <v>2.1121569E-2</v>
      </c>
      <c r="BK2" s="62">
        <v>0</v>
      </c>
      <c r="BL2" s="62">
        <v>7.5548484999999999E-2</v>
      </c>
      <c r="BM2" s="62">
        <v>1.080003</v>
      </c>
      <c r="BN2" s="62">
        <v>0.32020520000000002</v>
      </c>
      <c r="BO2" s="62">
        <v>22.153015</v>
      </c>
      <c r="BP2" s="62">
        <v>3.7007911</v>
      </c>
      <c r="BQ2" s="62">
        <v>7.0016192999999998</v>
      </c>
      <c r="BR2" s="62">
        <v>26.022728000000001</v>
      </c>
      <c r="BS2" s="62">
        <v>16.189232000000001</v>
      </c>
      <c r="BT2" s="62">
        <v>4.7341714000000001</v>
      </c>
      <c r="BU2" s="62">
        <v>9.255994E-3</v>
      </c>
      <c r="BV2" s="62">
        <v>1.5729244999999999E-2</v>
      </c>
      <c r="BW2" s="62">
        <v>0.30096220000000001</v>
      </c>
      <c r="BX2" s="62">
        <v>0.45294148000000001</v>
      </c>
      <c r="BY2" s="62">
        <v>5.3727705000000001E-2</v>
      </c>
      <c r="BZ2" s="62">
        <v>1.3033413000000001E-4</v>
      </c>
      <c r="CA2" s="62">
        <v>0.42321684999999998</v>
      </c>
      <c r="CB2" s="62">
        <v>5.8964966000000004E-3</v>
      </c>
      <c r="CC2" s="62">
        <v>9.9725419999999995E-2</v>
      </c>
      <c r="CD2" s="62">
        <v>0.59368169999999998</v>
      </c>
      <c r="CE2" s="62">
        <v>4.5872892999999998E-2</v>
      </c>
      <c r="CF2" s="62">
        <v>2.8409298999999999E-2</v>
      </c>
      <c r="CG2" s="62">
        <v>0</v>
      </c>
      <c r="CH2" s="62">
        <v>8.2672549999999994E-3</v>
      </c>
      <c r="CI2" s="62">
        <v>1.9428639999999999E-7</v>
      </c>
      <c r="CJ2" s="62">
        <v>1.2430185</v>
      </c>
      <c r="CK2" s="62">
        <v>1.2515527E-2</v>
      </c>
      <c r="CL2" s="62">
        <v>0.23661969999999999</v>
      </c>
      <c r="CM2" s="62">
        <v>1.0875317</v>
      </c>
      <c r="CN2" s="62">
        <v>1945.8073999999999</v>
      </c>
      <c r="CO2" s="62">
        <v>3439.4643999999998</v>
      </c>
      <c r="CP2" s="62">
        <v>1532.8104000000001</v>
      </c>
      <c r="CQ2" s="62">
        <v>585.09299999999996</v>
      </c>
      <c r="CR2" s="62">
        <v>372.19650000000001</v>
      </c>
      <c r="CS2" s="62">
        <v>434.89693999999997</v>
      </c>
      <c r="CT2" s="62">
        <v>1997.7021</v>
      </c>
      <c r="CU2" s="62">
        <v>1038.3330000000001</v>
      </c>
      <c r="CV2" s="62">
        <v>1392.586</v>
      </c>
      <c r="CW2" s="62">
        <v>1110.0591999999999</v>
      </c>
      <c r="CX2" s="62">
        <v>363.92487</v>
      </c>
      <c r="CY2" s="62">
        <v>2598.6995000000002</v>
      </c>
      <c r="CZ2" s="62">
        <v>920.40485000000001</v>
      </c>
      <c r="DA2" s="62">
        <v>2995.5515</v>
      </c>
      <c r="DB2" s="62">
        <v>2924.9009999999998</v>
      </c>
      <c r="DC2" s="62">
        <v>4157.7847000000002</v>
      </c>
      <c r="DD2" s="62">
        <v>6309.0913</v>
      </c>
      <c r="DE2" s="62">
        <v>1144.5242000000001</v>
      </c>
      <c r="DF2" s="62">
        <v>3426.0417000000002</v>
      </c>
      <c r="DG2" s="62">
        <v>1508.0385000000001</v>
      </c>
      <c r="DH2" s="62">
        <v>31.158971999999999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19.104277</v>
      </c>
      <c r="B6">
        <f>BB2</f>
        <v>4.5226680000000004</v>
      </c>
      <c r="C6">
        <f>BC2</f>
        <v>5.1656256000000003</v>
      </c>
      <c r="D6">
        <f>BD2</f>
        <v>9.4124149999999993</v>
      </c>
    </row>
    <row r="7" spans="1:113" x14ac:dyDescent="0.3">
      <c r="B7">
        <f>ROUND(B6/MAX($B$6,$C$6,$D$6),1)</f>
        <v>0.5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20825</v>
      </c>
      <c r="C2" s="57">
        <f ca="1">YEAR(TODAY())-YEAR(B2)+IF(TODAY()&gt;=DATE(YEAR(TODAY()),MONTH(B2),DAY(B2)),0,-1)</f>
        <v>65</v>
      </c>
      <c r="E2" s="53">
        <v>163.4</v>
      </c>
      <c r="F2" s="54" t="s">
        <v>40</v>
      </c>
      <c r="G2" s="53">
        <v>63.2</v>
      </c>
      <c r="H2" s="52" t="s">
        <v>42</v>
      </c>
      <c r="I2" s="73">
        <f>ROUND(G3/E3^2,1)</f>
        <v>23.7</v>
      </c>
    </row>
    <row r="3" spans="1:9" x14ac:dyDescent="0.3">
      <c r="E3" s="52">
        <f>E2/100</f>
        <v>1.6340000000000001</v>
      </c>
      <c r="F3" s="52" t="s">
        <v>41</v>
      </c>
      <c r="G3" s="52">
        <f>G2</f>
        <v>63.2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김대성, ID : H1800122)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02월 23일 13:08:21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Z22" sqref="Z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44615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65</v>
      </c>
      <c r="G12" s="152"/>
      <c r="H12" s="152"/>
      <c r="I12" s="152"/>
      <c r="K12" s="123">
        <f>'개인정보 및 신체계측 입력'!E2</f>
        <v>163.4</v>
      </c>
      <c r="L12" s="124"/>
      <c r="M12" s="117">
        <f>'개인정보 및 신체계측 입력'!G2</f>
        <v>63.2</v>
      </c>
      <c r="N12" s="118"/>
      <c r="O12" s="113" t="s">
        <v>272</v>
      </c>
      <c r="P12" s="107"/>
      <c r="Q12" s="110">
        <f>'개인정보 및 신체계측 입력'!I2</f>
        <v>23.7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김대성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83.486000000000004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4.38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12.134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0.5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6.8</v>
      </c>
      <c r="L72" s="37" t="s">
        <v>54</v>
      </c>
      <c r="M72" s="37">
        <f>ROUND('DRIs DATA'!K8,1)</f>
        <v>2.4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29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69.61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40.630000000000003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62.42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31.77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185.14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85.83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2022-02-23T04:18:09Z</dcterms:modified>
</cp:coreProperties>
</file>