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7845" windowHeight="615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<sst xmlns="http://schemas.openxmlformats.org/spreadsheetml/2006/main" count="692" uniqueCount="337">
  <si>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</si>
  <si>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</si>
  <si>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</si>
  <si>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</si>
  <si>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</si>
  <si>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</si>
  <si>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</si>
  <si>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</si>
  <si>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</si>
  <si>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</si>
  <si>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</si>
  <si>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</si>
  <si>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</si>
  <si>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</si>
  <si>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</si>
  <si>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</si>
  <si>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</si>
  <si>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</si>
  <si>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</si>
  <si>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</si>
  <si>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</si>
  <si>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</si>
  <si>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</si>
  <si>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</si>
  <si>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</si>
  <si>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</si>
  <si>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</si>
  <si>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</si>
  <si>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</si>
  <si>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</si>
  <si>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</si>
  <si>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</si>
  <si>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</si>
  <si>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</si>
  <si>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</si>
  <si>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</si>
  <si>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</si>
  <si>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</si>
  <si>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</si>
  <si>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</si>
  <si>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</si>
  <si>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</si>
  <si>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</si>
  <si>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</si>
  <si>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</si>
  <si>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</si>
  <si>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</si>
  <si>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</si>
  <si>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</si>
  <si>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</si>
  <si>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</si>
  <si>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</si>
  <si>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</si>
  <si>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</si>
  <si>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</si>
  <si>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</si>
  <si>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</si>
  <si>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</si>
  <si>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</si>
  <si>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</si>
  <si>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</si>
  <si>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</si>
  <si>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</si>
  <si>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</si>
  <si>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</si>
  <si>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</si>
  <si>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</si>
  <si>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</si>
  <si>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</si>
  <si>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</si>
  <si>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</si>
  <si>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</si>
  <si>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</si>
  <si>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</si>
  <si>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</si>
  <si>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</si>
  <si>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</si>
  <si>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</si>
  <si>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</si>
  <si>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</si>
  <si>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</si>
  <si>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</si>
  <si>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</si>
  <si>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</si>
  <si>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</si>
  <si>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</si>
  <si>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</si>
  <si>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</si>
  <si>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</si>
  <si>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</si>
  <si>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</si>
  <si>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</si>
  <si>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</si>
  <si>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</si>
  <si>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</si>
  <si>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</si>
  <si>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</si>
  <si>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</si>
  <si>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</si>
  <si>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</si>
  <si>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</si>
  <si>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</si>
  <si>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</si>
  <si>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</si>
  <si>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</si>
  <si>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</si>
  <si>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</si>
  <si>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</si>
  <si>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</si>
  <si>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</si>
  <si>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</si>
  <si>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</si>
  <si>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</si>
  <si>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</si>
  <si>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</si>
  <si>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</si>
  <si>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</si>
  <si>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</si>
  <si>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</si>
  <si>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</si>
  <si>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</si>
  <si>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</si>
  <si>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</si>
  <si>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</si>
  <si>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</si>
  <si>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</si>
  <si>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</si>
  <si>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</si>
  <si>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</si>
  <si>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</si>
  <si>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</si>
  <si>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</si>
  <si>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</si>
  <si>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</si>
  <si>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</si>
  <si>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</si>
  <si>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</si>
  <si>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</si>
  <si>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</si>
  <si>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</si>
  <si>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</si>
  <si>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</si>
  <si>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</si>
  <si>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</si>
  <si>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</si>
  <si>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</si>
  <si>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</si>
  <si>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</si>
  <si>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</si>
  <si>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</si>
  <si>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</si>
  <si>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</si>
  <si>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</si>
  <si>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</si>
  <si>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</si>
  <si>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</si>
  <si>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</si>
  <si>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</si>
  <si>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</si>
  <si>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</si>
  <si>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</si>
  <si>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</si>
  <si>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</si>
  <si>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</si>
  <si>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</si>
  <si>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</si>
  <si>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</si>
  <si>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</si>
  <si>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</si>
  <si>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</si>
  <si>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</si>
  <si>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</si>
  <si>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</si>
  <si>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</si>
  <si>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</si>
  <si>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</si>
  <si>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</si>
  <si>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</si>
  <si>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</si>
  <si>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</si>
  <si>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</si>
  <si>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</si>
  <si>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</si>
  <si>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</si>
  <si>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</si>
  <si>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</si>
  <si>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</si>
  <si>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</si>
  <si>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</si>
  <si>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</si>
  <si>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</si>
  <si>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</si>
  <si>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</si>
  <si>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</si>
  <si>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</si>
  <si>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</si>
  <si>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</si>
  <si>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</si>
  <si>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</si>
  <si>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</si>
  <si>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</si>
  <si>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</si>
  <si>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</si>
  <si>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</si>
  <si>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</si>
  <si>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</si>
  <si>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</si>
  <si>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</si>
  <si>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</si>
  <si>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</si>
  <si>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</si>
  <si>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</si>
  <si>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</si>
  <si>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</si>
  <si>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</si>
  <si>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</si>
  <si>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</si>
  <si>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</si>
  <si>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</si>
  <si>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</si>
  <si>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</si>
  <si>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</si>
  <si>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</si>
  <si>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</si>
  <si>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</si>
  <si>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</si>
  <si>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</si>
  <si>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</si>
  <si>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</si>
  <si>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</si>
  <si>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</si>
  <si>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</si>
  <si>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</si>
  <si>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</si>
  <si>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</si>
  <si>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</si>
  <si>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</si>
  <si>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</si>
  <si>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</si>
  <si>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</si>
  <si>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</si>
  <si>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</si>
  <si>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</si>
  <si>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</si>
  <si>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</si>
  <si>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</si>
  <si>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</si>
  <si>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</si>
  <si>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</si>
  <si>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</si>
  <si>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</si>
  <si>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</si>
  <si>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</si>
  <si>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</si>
  <si>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</si>
  <si>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</si>
  <si>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</si>
  <si>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</si>
  <si>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</si>
  <si>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</si>
  <si>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</si>
  <si>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</si>
  <si>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</si>
  <si>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</si>
  <si>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</si>
  <si>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</si>
  <si>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</si>
  <si>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</si>
  <si>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</si>
  <si>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</si>
  <si>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</si>
  <si>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</si>
  <si>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</si>
  <si>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</si>
  <si>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</si>
  <si>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</si>
  <si>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</si>
  <si>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</si>
  <si>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</si>
  <si>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</si>
  <si>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</si>
  <si>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</si>
  <si>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</si>
  <si>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</si>
  <si>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</si>
  <si>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</si>
  <si>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</si>
  <si>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</si>
  <si>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</si>
  <si>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</si>
  <si>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</si>
  <si>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</si>
  <si>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</si>
  <si>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</si>
  <si>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</si>
  <si>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</si>
  <si>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</si>
  <si>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</si>
  <si>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</si>
  <si>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</si>
  <si>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</si>
  <si>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</si>
  <si>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</si>
  <si>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</si>
  <si>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</si>
  <si>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</si>
  <si>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</si>
  <si>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</si>
  <si>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</si>
  <si>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</si>
  <si>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</si>
  <si>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</si>
  <si>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</si>
  <si>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</si>
  <si>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</si>
  <si>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</si>
  <si>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</si>
  <si>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</si>
  <si>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</si>
  <si>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</si>
  <si>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</si>
  <si>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</si>
  <si>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</si>
  <si>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</si>
  <si>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크롬</t>
    <phoneticPr fontId="1" type="noConversion"/>
  </si>
  <si>
    <t>몰리브덴(ug/일)</t>
    <phoneticPr fontId="1" type="noConversion"/>
  </si>
  <si>
    <t>크롬(ug/일)</t>
    <phoneticPr fontId="1" type="noConversion"/>
  </si>
  <si>
    <t>비타민B6</t>
    <phoneticPr fontId="1" type="noConversion"/>
  </si>
  <si>
    <t>인</t>
    <phoneticPr fontId="1" type="noConversion"/>
  </si>
  <si>
    <t>미량 무기질</t>
    <phoneticPr fontId="1" type="noConversion"/>
  </si>
  <si>
    <t>몰리브덴</t>
    <phoneticPr fontId="1" type="noConversion"/>
  </si>
  <si>
    <t>구리(ug/일)</t>
    <phoneticPr fontId="1" type="noConversion"/>
  </si>
  <si>
    <t>F</t>
  </si>
  <si>
    <t>(설문지 : FFQ 95문항 설문지, 사용자 : 전순자, ID : H1800126)</t>
  </si>
  <si>
    <t>2022년 04월 26일 13:29:33</t>
  </si>
  <si>
    <t>H1800126</t>
  </si>
  <si>
    <t>전순자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</si>
</sst>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91.581100000000006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501472"/>
        <c:axId val="187503432"/>
      </c:barChart>
      <c:catAx>
        <c:axId val="187501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503432"/>
        <c:crosses val="autoZero"/>
        <c:auto val="1"/>
        <c:lblAlgn val="ctr"/>
        <c:lblOffset val="100"/>
        <c:noMultiLvlLbl val="0"/>
      </c:catAx>
      <c:valAx>
        <c:axId val="187503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501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2.7351537000000001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781008"/>
        <c:axId val="194619304"/>
      </c:barChart>
      <c:catAx>
        <c:axId val="214781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619304"/>
        <c:crosses val="autoZero"/>
        <c:auto val="1"/>
        <c:lblAlgn val="ctr"/>
        <c:lblOffset val="100"/>
        <c:noMultiLvlLbl val="0"/>
      </c:catAx>
      <c:valAx>
        <c:axId val="194619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781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2.1525886000000001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620480"/>
        <c:axId val="194618520"/>
      </c:barChart>
      <c:catAx>
        <c:axId val="194620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618520"/>
        <c:crosses val="autoZero"/>
        <c:auto val="1"/>
        <c:lblAlgn val="ctr"/>
        <c:lblOffset val="100"/>
        <c:noMultiLvlLbl val="0"/>
      </c:catAx>
      <c:valAx>
        <c:axId val="194618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62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1598.184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618128"/>
        <c:axId val="194620872"/>
      </c:barChart>
      <c:catAx>
        <c:axId val="194618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620872"/>
        <c:crosses val="autoZero"/>
        <c:auto val="1"/>
        <c:lblAlgn val="ctr"/>
        <c:lblOffset val="100"/>
        <c:noMultiLvlLbl val="0"/>
      </c:catAx>
      <c:valAx>
        <c:axId val="194620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61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4012.0043999999998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613424"/>
        <c:axId val="194615776"/>
      </c:barChart>
      <c:catAx>
        <c:axId val="194613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615776"/>
        <c:crosses val="autoZero"/>
        <c:auto val="1"/>
        <c:lblAlgn val="ctr"/>
        <c:lblOffset val="100"/>
        <c:noMultiLvlLbl val="0"/>
      </c:catAx>
      <c:valAx>
        <c:axId val="19461577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61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182.76635999999999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617736"/>
        <c:axId val="194613816"/>
      </c:barChart>
      <c:catAx>
        <c:axId val="194617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613816"/>
        <c:crosses val="autoZero"/>
        <c:auto val="1"/>
        <c:lblAlgn val="ctr"/>
        <c:lblOffset val="100"/>
        <c:noMultiLvlLbl val="0"/>
      </c:catAx>
      <c:valAx>
        <c:axId val="194613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617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153.13916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616560"/>
        <c:axId val="194620088"/>
      </c:barChart>
      <c:catAx>
        <c:axId val="194616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620088"/>
        <c:crosses val="autoZero"/>
        <c:auto val="1"/>
        <c:lblAlgn val="ctr"/>
        <c:lblOffset val="100"/>
        <c:noMultiLvlLbl val="0"/>
      </c:catAx>
      <c:valAx>
        <c:axId val="194620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61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14.366040999999999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614600"/>
        <c:axId val="194614992"/>
      </c:barChart>
      <c:catAx>
        <c:axId val="194614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614992"/>
        <c:crosses val="autoZero"/>
        <c:auto val="1"/>
        <c:lblAlgn val="ctr"/>
        <c:lblOffset val="100"/>
        <c:noMultiLvlLbl val="0"/>
      </c:catAx>
      <c:valAx>
        <c:axId val="194614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614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763.08605999999997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5013352"/>
        <c:axId val="195017664"/>
      </c:barChart>
      <c:catAx>
        <c:axId val="195013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017664"/>
        <c:crosses val="autoZero"/>
        <c:auto val="1"/>
        <c:lblAlgn val="ctr"/>
        <c:lblOffset val="100"/>
        <c:noMultiLvlLbl val="0"/>
      </c:catAx>
      <c:valAx>
        <c:axId val="19501766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5013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0.10220492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5014920"/>
        <c:axId val="195011000"/>
      </c:barChart>
      <c:catAx>
        <c:axId val="195014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011000"/>
        <c:crosses val="autoZero"/>
        <c:auto val="1"/>
        <c:lblAlgn val="ctr"/>
        <c:lblOffset val="100"/>
        <c:noMultiLvlLbl val="0"/>
      </c:catAx>
      <c:valAx>
        <c:axId val="195011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5014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4.5892973000000001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5015312"/>
        <c:axId val="195011392"/>
      </c:barChart>
      <c:catAx>
        <c:axId val="195015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011392"/>
        <c:crosses val="autoZero"/>
        <c:auto val="1"/>
        <c:lblAlgn val="ctr"/>
        <c:lblOffset val="100"/>
        <c:noMultiLvlLbl val="0"/>
      </c:catAx>
      <c:valAx>
        <c:axId val="195011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501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32.456516000000001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500688"/>
        <c:axId val="187501864"/>
      </c:barChart>
      <c:catAx>
        <c:axId val="187500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501864"/>
        <c:crosses val="autoZero"/>
        <c:auto val="1"/>
        <c:lblAlgn val="ctr"/>
        <c:lblOffset val="100"/>
        <c:noMultiLvlLbl val="0"/>
      </c:catAx>
      <c:valAx>
        <c:axId val="1875018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500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173.13257999999999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5018056"/>
        <c:axId val="195016488"/>
      </c:barChart>
      <c:catAx>
        <c:axId val="195018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016488"/>
        <c:crosses val="autoZero"/>
        <c:auto val="1"/>
        <c:lblAlgn val="ctr"/>
        <c:lblOffset val="100"/>
        <c:noMultiLvlLbl val="0"/>
      </c:catAx>
      <c:valAx>
        <c:axId val="195016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5018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115.04258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5012568"/>
        <c:axId val="195013744"/>
      </c:barChart>
      <c:catAx>
        <c:axId val="195012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013744"/>
        <c:crosses val="autoZero"/>
        <c:auto val="1"/>
        <c:lblAlgn val="ctr"/>
        <c:lblOffset val="100"/>
        <c:noMultiLvlLbl val="0"/>
      </c:catAx>
      <c:valAx>
        <c:axId val="195013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5012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5.44</c:v>
                </c:pt>
                <c:pt idx="1">
                  <c:v>11.238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95016880"/>
        <c:axId val="195014136"/>
      </c:barChart>
      <c:catAx>
        <c:axId val="195016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014136"/>
        <c:crosses val="autoZero"/>
        <c:auto val="1"/>
        <c:lblAlgn val="ctr"/>
        <c:lblOffset val="100"/>
        <c:noMultiLvlLbl val="0"/>
      </c:catAx>
      <c:valAx>
        <c:axId val="195014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501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16.106438000000001</c:v>
                </c:pt>
                <c:pt idx="1">
                  <c:v>18.698881</c:v>
                </c:pt>
                <c:pt idx="2">
                  <c:v>20.440956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681.04359999999997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5015704"/>
        <c:axId val="524733896"/>
      </c:barChart>
      <c:catAx>
        <c:axId val="195015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733896"/>
        <c:crosses val="autoZero"/>
        <c:auto val="1"/>
        <c:lblAlgn val="ctr"/>
        <c:lblOffset val="100"/>
        <c:noMultiLvlLbl val="0"/>
      </c:catAx>
      <c:valAx>
        <c:axId val="524733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5015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23.861360000000001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733504"/>
        <c:axId val="524733112"/>
      </c:barChart>
      <c:catAx>
        <c:axId val="52473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733112"/>
        <c:crosses val="autoZero"/>
        <c:auto val="1"/>
        <c:lblAlgn val="ctr"/>
        <c:lblOffset val="100"/>
        <c:noMultiLvlLbl val="0"/>
      </c:catAx>
      <c:valAx>
        <c:axId val="524733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73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70.841999999999999</c:v>
                </c:pt>
                <c:pt idx="1">
                  <c:v>11.551</c:v>
                </c:pt>
                <c:pt idx="2">
                  <c:v>17.606999999999999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4731152"/>
        <c:axId val="524726840"/>
      </c:barChart>
      <c:catAx>
        <c:axId val="52473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726840"/>
        <c:crosses val="autoZero"/>
        <c:auto val="1"/>
        <c:lblAlgn val="ctr"/>
        <c:lblOffset val="100"/>
        <c:noMultiLvlLbl val="0"/>
      </c:catAx>
      <c:valAx>
        <c:axId val="524726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731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2487.9587000000001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730760"/>
        <c:axId val="524728408"/>
      </c:barChart>
      <c:catAx>
        <c:axId val="524730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728408"/>
        <c:crosses val="autoZero"/>
        <c:auto val="1"/>
        <c:lblAlgn val="ctr"/>
        <c:lblOffset val="100"/>
        <c:noMultiLvlLbl val="0"/>
      </c:catAx>
      <c:valAx>
        <c:axId val="524728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730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139.89340000000001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726448"/>
        <c:axId val="524729584"/>
      </c:barChart>
      <c:catAx>
        <c:axId val="524726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729584"/>
        <c:crosses val="autoZero"/>
        <c:auto val="1"/>
        <c:lblAlgn val="ctr"/>
        <c:lblOffset val="100"/>
        <c:noMultiLvlLbl val="0"/>
      </c:catAx>
      <c:valAx>
        <c:axId val="5247295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72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803.98630000000003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727624"/>
        <c:axId val="524731544"/>
      </c:barChart>
      <c:catAx>
        <c:axId val="524727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731544"/>
        <c:crosses val="autoZero"/>
        <c:auto val="1"/>
        <c:lblAlgn val="ctr"/>
        <c:lblOffset val="100"/>
        <c:noMultiLvlLbl val="0"/>
      </c:catAx>
      <c:valAx>
        <c:axId val="524731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727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4.1845974999999997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460576"/>
        <c:axId val="194460968"/>
      </c:barChart>
      <c:catAx>
        <c:axId val="194460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460968"/>
        <c:crosses val="autoZero"/>
        <c:auto val="1"/>
        <c:lblAlgn val="ctr"/>
        <c:lblOffset val="100"/>
        <c:noMultiLvlLbl val="0"/>
      </c:catAx>
      <c:valAx>
        <c:axId val="194460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460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6160.5043999999998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732720"/>
        <c:axId val="524728016"/>
      </c:barChart>
      <c:catAx>
        <c:axId val="524732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728016"/>
        <c:crosses val="autoZero"/>
        <c:auto val="1"/>
        <c:lblAlgn val="ctr"/>
        <c:lblOffset val="100"/>
        <c:noMultiLvlLbl val="0"/>
      </c:catAx>
      <c:valAx>
        <c:axId val="524728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732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19.748888000000001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909872"/>
        <c:axId val="524913008"/>
      </c:barChart>
      <c:catAx>
        <c:axId val="524909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913008"/>
        <c:crosses val="autoZero"/>
        <c:auto val="1"/>
        <c:lblAlgn val="ctr"/>
        <c:lblOffset val="100"/>
        <c:noMultiLvlLbl val="0"/>
      </c:catAx>
      <c:valAx>
        <c:axId val="524913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90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2.3689170000000002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909088"/>
        <c:axId val="524911048"/>
      </c:barChart>
      <c:catAx>
        <c:axId val="524909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911048"/>
        <c:crosses val="autoZero"/>
        <c:auto val="1"/>
        <c:lblAlgn val="ctr"/>
        <c:lblOffset val="100"/>
        <c:noMultiLvlLbl val="0"/>
      </c:catAx>
      <c:valAx>
        <c:axId val="524911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90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395.33053999999998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455480"/>
        <c:axId val="194454304"/>
      </c:barChart>
      <c:catAx>
        <c:axId val="194455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454304"/>
        <c:crosses val="autoZero"/>
        <c:auto val="1"/>
        <c:lblAlgn val="ctr"/>
        <c:lblOffset val="100"/>
        <c:noMultiLvlLbl val="0"/>
      </c:catAx>
      <c:valAx>
        <c:axId val="194454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455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1.7385995000000001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453520"/>
        <c:axId val="194459792"/>
      </c:barChart>
      <c:catAx>
        <c:axId val="19445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459792"/>
        <c:crosses val="autoZero"/>
        <c:auto val="1"/>
        <c:lblAlgn val="ctr"/>
        <c:lblOffset val="100"/>
        <c:noMultiLvlLbl val="0"/>
      </c:catAx>
      <c:valAx>
        <c:axId val="194459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453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18.753800999999999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455872"/>
        <c:axId val="194457832"/>
      </c:barChart>
      <c:catAx>
        <c:axId val="194455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457832"/>
        <c:crosses val="autoZero"/>
        <c:auto val="1"/>
        <c:lblAlgn val="ctr"/>
        <c:lblOffset val="100"/>
        <c:noMultiLvlLbl val="0"/>
      </c:catAx>
      <c:valAx>
        <c:axId val="194457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455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2.3689170000000002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453912"/>
        <c:axId val="194456656"/>
      </c:barChart>
      <c:catAx>
        <c:axId val="19445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456656"/>
        <c:crosses val="autoZero"/>
        <c:auto val="1"/>
        <c:lblAlgn val="ctr"/>
        <c:lblOffset val="100"/>
        <c:noMultiLvlLbl val="0"/>
      </c:catAx>
      <c:valAx>
        <c:axId val="19445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45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721.62909999999999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458224"/>
        <c:axId val="194457048"/>
      </c:barChart>
      <c:catAx>
        <c:axId val="19445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457048"/>
        <c:crosses val="autoZero"/>
        <c:auto val="1"/>
        <c:lblAlgn val="ctr"/>
        <c:lblOffset val="100"/>
        <c:noMultiLvlLbl val="0"/>
      </c:catAx>
      <c:valAx>
        <c:axId val="194457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45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16.379003999999998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458616"/>
        <c:axId val="194455088"/>
      </c:barChart>
      <c:catAx>
        <c:axId val="19445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455088"/>
        <c:crosses val="autoZero"/>
        <c:auto val="1"/>
        <c:lblAlgn val="ctr"/>
        <c:lblOffset val="100"/>
        <c:noMultiLvlLbl val="0"/>
      </c:catAx>
      <c:valAx>
        <c:axId val="194455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45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전순자, ID : H1800126)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04월 26일 13:29:33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2487.9587000000001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91.581100000000006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32.456516000000001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70.841999999999999</v>
      </c>
      <c r="G8" s="59">
        <f>'DRIs DATA 입력'!G8</f>
        <v>11.551</v>
      </c>
      <c r="H8" s="59">
        <f>'DRIs DATA 입력'!H8</f>
        <v>17.606999999999999</v>
      </c>
      <c r="I8" s="46"/>
      <c r="J8" s="59" t="s">
        <v>215</v>
      </c>
      <c r="K8" s="59">
        <f>'DRIs DATA 입력'!K8</f>
        <v>5.44</v>
      </c>
      <c r="L8" s="59">
        <f>'DRIs DATA 입력'!L8</f>
        <v>11.238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681.04359999999997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23.861360000000001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4.1845974999999997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395.33053999999998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139.89340000000001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2.2388743999999998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1.7385995000000001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18.753800999999999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2.3689170000000002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721.62909999999999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16.379003999999998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2.7351537000000001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2.1525886000000001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803.98630000000003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1598.184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6160.5043999999998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4012.0043999999998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182.76635999999999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153.13916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19.748888000000001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14.366040999999999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763.08605999999997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0.10220492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4.5892973000000001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173.13257999999999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115.04258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4" sqref="H5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333</v>
      </c>
      <c r="G1" s="62" t="s">
        <v>277</v>
      </c>
      <c r="H1" s="61" t="s">
        <v>334</v>
      </c>
    </row>
    <row r="3" spans="1:27" x14ac:dyDescent="0.3">
      <c r="A3" s="68" t="s">
        <v>278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279</v>
      </c>
      <c r="B4" s="67"/>
      <c r="C4" s="67"/>
      <c r="E4" s="69" t="s">
        <v>280</v>
      </c>
      <c r="F4" s="70"/>
      <c r="G4" s="70"/>
      <c r="H4" s="71"/>
      <c r="J4" s="69" t="s">
        <v>281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282</v>
      </c>
      <c r="V4" s="67"/>
      <c r="W4" s="67"/>
      <c r="X4" s="67"/>
      <c r="Y4" s="67"/>
      <c r="Z4" s="67"/>
    </row>
    <row r="5" spans="1:27" x14ac:dyDescent="0.3">
      <c r="A5" s="65"/>
      <c r="B5" s="65" t="s">
        <v>283</v>
      </c>
      <c r="C5" s="65" t="s">
        <v>284</v>
      </c>
      <c r="E5" s="65"/>
      <c r="F5" s="65" t="s">
        <v>49</v>
      </c>
      <c r="G5" s="65" t="s">
        <v>285</v>
      </c>
      <c r="H5" s="65" t="s">
        <v>45</v>
      </c>
      <c r="J5" s="65"/>
      <c r="K5" s="65" t="s">
        <v>286</v>
      </c>
      <c r="L5" s="65" t="s">
        <v>287</v>
      </c>
      <c r="N5" s="65"/>
      <c r="O5" s="65" t="s">
        <v>288</v>
      </c>
      <c r="P5" s="65" t="s">
        <v>289</v>
      </c>
      <c r="Q5" s="65" t="s">
        <v>290</v>
      </c>
      <c r="R5" s="65" t="s">
        <v>291</v>
      </c>
      <c r="S5" s="65" t="s">
        <v>284</v>
      </c>
      <c r="U5" s="65"/>
      <c r="V5" s="65" t="s">
        <v>288</v>
      </c>
      <c r="W5" s="65" t="s">
        <v>289</v>
      </c>
      <c r="X5" s="65" t="s">
        <v>290</v>
      </c>
      <c r="Y5" s="65" t="s">
        <v>291</v>
      </c>
      <c r="Z5" s="65" t="s">
        <v>284</v>
      </c>
    </row>
    <row r="6" spans="1:27" x14ac:dyDescent="0.3">
      <c r="A6" s="65" t="s">
        <v>279</v>
      </c>
      <c r="B6" s="65">
        <v>1800</v>
      </c>
      <c r="C6" s="65">
        <v>2487.9587000000001</v>
      </c>
      <c r="E6" s="65" t="s">
        <v>292</v>
      </c>
      <c r="F6" s="65">
        <v>55</v>
      </c>
      <c r="G6" s="65">
        <v>15</v>
      </c>
      <c r="H6" s="65">
        <v>7</v>
      </c>
      <c r="J6" s="65" t="s">
        <v>292</v>
      </c>
      <c r="K6" s="65">
        <v>0.1</v>
      </c>
      <c r="L6" s="65">
        <v>4</v>
      </c>
      <c r="N6" s="65" t="s">
        <v>293</v>
      </c>
      <c r="O6" s="65">
        <v>40</v>
      </c>
      <c r="P6" s="65">
        <v>50</v>
      </c>
      <c r="Q6" s="65">
        <v>0</v>
      </c>
      <c r="R6" s="65">
        <v>0</v>
      </c>
      <c r="S6" s="65">
        <v>91.581100000000006</v>
      </c>
      <c r="U6" s="65" t="s">
        <v>294</v>
      </c>
      <c r="V6" s="65">
        <v>0</v>
      </c>
      <c r="W6" s="65">
        <v>0</v>
      </c>
      <c r="X6" s="65">
        <v>20</v>
      </c>
      <c r="Y6" s="65">
        <v>0</v>
      </c>
      <c r="Z6" s="65">
        <v>32.456516000000001</v>
      </c>
    </row>
    <row r="7" spans="1:27" x14ac:dyDescent="0.3">
      <c r="E7" s="65" t="s">
        <v>295</v>
      </c>
      <c r="F7" s="65">
        <v>65</v>
      </c>
      <c r="G7" s="65">
        <v>30</v>
      </c>
      <c r="H7" s="65">
        <v>20</v>
      </c>
      <c r="J7" s="65" t="s">
        <v>295</v>
      </c>
      <c r="K7" s="65">
        <v>1</v>
      </c>
      <c r="L7" s="65">
        <v>10</v>
      </c>
    </row>
    <row r="8" spans="1:27" x14ac:dyDescent="0.3">
      <c r="E8" s="65" t="s">
        <v>296</v>
      </c>
      <c r="F8" s="65">
        <v>70.841999999999999</v>
      </c>
      <c r="G8" s="65">
        <v>11.551</v>
      </c>
      <c r="H8" s="65">
        <v>17.606999999999999</v>
      </c>
      <c r="J8" s="65" t="s">
        <v>296</v>
      </c>
      <c r="K8" s="65">
        <v>5.44</v>
      </c>
      <c r="L8" s="65">
        <v>11.238</v>
      </c>
    </row>
    <row r="13" spans="1:27" x14ac:dyDescent="0.3">
      <c r="A13" s="66" t="s">
        <v>297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298</v>
      </c>
      <c r="B14" s="67"/>
      <c r="C14" s="67"/>
      <c r="D14" s="67"/>
      <c r="E14" s="67"/>
      <c r="F14" s="67"/>
      <c r="H14" s="67" t="s">
        <v>299</v>
      </c>
      <c r="I14" s="67"/>
      <c r="J14" s="67"/>
      <c r="K14" s="67"/>
      <c r="L14" s="67"/>
      <c r="M14" s="67"/>
      <c r="O14" s="67" t="s">
        <v>300</v>
      </c>
      <c r="P14" s="67"/>
      <c r="Q14" s="67"/>
      <c r="R14" s="67"/>
      <c r="S14" s="67"/>
      <c r="T14" s="67"/>
      <c r="V14" s="67" t="s">
        <v>301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288</v>
      </c>
      <c r="C15" s="65" t="s">
        <v>289</v>
      </c>
      <c r="D15" s="65" t="s">
        <v>290</v>
      </c>
      <c r="E15" s="65" t="s">
        <v>291</v>
      </c>
      <c r="F15" s="65" t="s">
        <v>284</v>
      </c>
      <c r="H15" s="65"/>
      <c r="I15" s="65" t="s">
        <v>288</v>
      </c>
      <c r="J15" s="65" t="s">
        <v>289</v>
      </c>
      <c r="K15" s="65" t="s">
        <v>290</v>
      </c>
      <c r="L15" s="65" t="s">
        <v>291</v>
      </c>
      <c r="M15" s="65" t="s">
        <v>284</v>
      </c>
      <c r="O15" s="65"/>
      <c r="P15" s="65" t="s">
        <v>288</v>
      </c>
      <c r="Q15" s="65" t="s">
        <v>289</v>
      </c>
      <c r="R15" s="65" t="s">
        <v>290</v>
      </c>
      <c r="S15" s="65" t="s">
        <v>291</v>
      </c>
      <c r="T15" s="65" t="s">
        <v>284</v>
      </c>
      <c r="V15" s="65"/>
      <c r="W15" s="65" t="s">
        <v>288</v>
      </c>
      <c r="X15" s="65" t="s">
        <v>289</v>
      </c>
      <c r="Y15" s="65" t="s">
        <v>290</v>
      </c>
      <c r="Z15" s="65" t="s">
        <v>291</v>
      </c>
      <c r="AA15" s="65" t="s">
        <v>284</v>
      </c>
    </row>
    <row r="16" spans="1:27" x14ac:dyDescent="0.3">
      <c r="A16" s="65" t="s">
        <v>302</v>
      </c>
      <c r="B16" s="65">
        <v>430</v>
      </c>
      <c r="C16" s="65">
        <v>600</v>
      </c>
      <c r="D16" s="65">
        <v>0</v>
      </c>
      <c r="E16" s="65">
        <v>3000</v>
      </c>
      <c r="F16" s="65">
        <v>681.04359999999997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23.861360000000001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4.1845974999999997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395.33053999999998</v>
      </c>
    </row>
    <row r="23" spans="1:62" x14ac:dyDescent="0.3">
      <c r="A23" s="66" t="s">
        <v>303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304</v>
      </c>
      <c r="B24" s="67"/>
      <c r="C24" s="67"/>
      <c r="D24" s="67"/>
      <c r="E24" s="67"/>
      <c r="F24" s="67"/>
      <c r="H24" s="67" t="s">
        <v>305</v>
      </c>
      <c r="I24" s="67"/>
      <c r="J24" s="67"/>
      <c r="K24" s="67"/>
      <c r="L24" s="67"/>
      <c r="M24" s="67"/>
      <c r="O24" s="67" t="s">
        <v>306</v>
      </c>
      <c r="P24" s="67"/>
      <c r="Q24" s="67"/>
      <c r="R24" s="67"/>
      <c r="S24" s="67"/>
      <c r="T24" s="67"/>
      <c r="V24" s="67" t="s">
        <v>307</v>
      </c>
      <c r="W24" s="67"/>
      <c r="X24" s="67"/>
      <c r="Y24" s="67"/>
      <c r="Z24" s="67"/>
      <c r="AA24" s="67"/>
      <c r="AC24" s="67" t="s">
        <v>327</v>
      </c>
      <c r="AD24" s="67"/>
      <c r="AE24" s="67"/>
      <c r="AF24" s="67"/>
      <c r="AG24" s="67"/>
      <c r="AH24" s="67"/>
      <c r="AJ24" s="67" t="s">
        <v>308</v>
      </c>
      <c r="AK24" s="67"/>
      <c r="AL24" s="67"/>
      <c r="AM24" s="67"/>
      <c r="AN24" s="67"/>
      <c r="AO24" s="67"/>
      <c r="AQ24" s="67" t="s">
        <v>309</v>
      </c>
      <c r="AR24" s="67"/>
      <c r="AS24" s="67"/>
      <c r="AT24" s="67"/>
      <c r="AU24" s="67"/>
      <c r="AV24" s="67"/>
      <c r="AX24" s="67" t="s">
        <v>310</v>
      </c>
      <c r="AY24" s="67"/>
      <c r="AZ24" s="67"/>
      <c r="BA24" s="67"/>
      <c r="BB24" s="67"/>
      <c r="BC24" s="67"/>
      <c r="BE24" s="67" t="s">
        <v>311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288</v>
      </c>
      <c r="C25" s="65" t="s">
        <v>289</v>
      </c>
      <c r="D25" s="65" t="s">
        <v>290</v>
      </c>
      <c r="E25" s="65" t="s">
        <v>291</v>
      </c>
      <c r="F25" s="65" t="s">
        <v>284</v>
      </c>
      <c r="H25" s="65"/>
      <c r="I25" s="65" t="s">
        <v>288</v>
      </c>
      <c r="J25" s="65" t="s">
        <v>289</v>
      </c>
      <c r="K25" s="65" t="s">
        <v>290</v>
      </c>
      <c r="L25" s="65" t="s">
        <v>291</v>
      </c>
      <c r="M25" s="65" t="s">
        <v>284</v>
      </c>
      <c r="O25" s="65"/>
      <c r="P25" s="65" t="s">
        <v>288</v>
      </c>
      <c r="Q25" s="65" t="s">
        <v>289</v>
      </c>
      <c r="R25" s="65" t="s">
        <v>290</v>
      </c>
      <c r="S25" s="65" t="s">
        <v>291</v>
      </c>
      <c r="T25" s="65" t="s">
        <v>284</v>
      </c>
      <c r="V25" s="65"/>
      <c r="W25" s="65" t="s">
        <v>288</v>
      </c>
      <c r="X25" s="65" t="s">
        <v>289</v>
      </c>
      <c r="Y25" s="65" t="s">
        <v>290</v>
      </c>
      <c r="Z25" s="65" t="s">
        <v>291</v>
      </c>
      <c r="AA25" s="65" t="s">
        <v>284</v>
      </c>
      <c r="AC25" s="65"/>
      <c r="AD25" s="65" t="s">
        <v>288</v>
      </c>
      <c r="AE25" s="65" t="s">
        <v>289</v>
      </c>
      <c r="AF25" s="65" t="s">
        <v>290</v>
      </c>
      <c r="AG25" s="65" t="s">
        <v>291</v>
      </c>
      <c r="AH25" s="65" t="s">
        <v>284</v>
      </c>
      <c r="AJ25" s="65"/>
      <c r="AK25" s="65" t="s">
        <v>288</v>
      </c>
      <c r="AL25" s="65" t="s">
        <v>289</v>
      </c>
      <c r="AM25" s="65" t="s">
        <v>290</v>
      </c>
      <c r="AN25" s="65" t="s">
        <v>291</v>
      </c>
      <c r="AO25" s="65" t="s">
        <v>284</v>
      </c>
      <c r="AQ25" s="65"/>
      <c r="AR25" s="65" t="s">
        <v>288</v>
      </c>
      <c r="AS25" s="65" t="s">
        <v>289</v>
      </c>
      <c r="AT25" s="65" t="s">
        <v>290</v>
      </c>
      <c r="AU25" s="65" t="s">
        <v>291</v>
      </c>
      <c r="AV25" s="65" t="s">
        <v>284</v>
      </c>
      <c r="AX25" s="65"/>
      <c r="AY25" s="65" t="s">
        <v>288</v>
      </c>
      <c r="AZ25" s="65" t="s">
        <v>289</v>
      </c>
      <c r="BA25" s="65" t="s">
        <v>290</v>
      </c>
      <c r="BB25" s="65" t="s">
        <v>291</v>
      </c>
      <c r="BC25" s="65" t="s">
        <v>284</v>
      </c>
      <c r="BE25" s="65"/>
      <c r="BF25" s="65" t="s">
        <v>288</v>
      </c>
      <c r="BG25" s="65" t="s">
        <v>289</v>
      </c>
      <c r="BH25" s="65" t="s">
        <v>290</v>
      </c>
      <c r="BI25" s="65" t="s">
        <v>291</v>
      </c>
      <c r="BJ25" s="65" t="s">
        <v>284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139.89340000000001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2.2388743999999998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1.7385995000000001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18.753800999999999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2.3689170000000002</v>
      </c>
      <c r="AJ26" s="65" t="s">
        <v>312</v>
      </c>
      <c r="AK26" s="65">
        <v>320</v>
      </c>
      <c r="AL26" s="65">
        <v>400</v>
      </c>
      <c r="AM26" s="65">
        <v>0</v>
      </c>
      <c r="AN26" s="65">
        <v>1000</v>
      </c>
      <c r="AO26" s="65">
        <v>721.62909999999999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16.379003999999998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2.7351537000000001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2.1525886000000001</v>
      </c>
    </row>
    <row r="33" spans="1:68" x14ac:dyDescent="0.3">
      <c r="A33" s="66" t="s">
        <v>313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328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314</v>
      </c>
      <c r="W34" s="67"/>
      <c r="X34" s="67"/>
      <c r="Y34" s="67"/>
      <c r="Z34" s="67"/>
      <c r="AA34" s="67"/>
      <c r="AC34" s="67" t="s">
        <v>315</v>
      </c>
      <c r="AD34" s="67"/>
      <c r="AE34" s="67"/>
      <c r="AF34" s="67"/>
      <c r="AG34" s="67"/>
      <c r="AH34" s="67"/>
      <c r="AJ34" s="67" t="s">
        <v>316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288</v>
      </c>
      <c r="C35" s="65" t="s">
        <v>289</v>
      </c>
      <c r="D35" s="65" t="s">
        <v>290</v>
      </c>
      <c r="E35" s="65" t="s">
        <v>291</v>
      </c>
      <c r="F35" s="65" t="s">
        <v>284</v>
      </c>
      <c r="H35" s="65"/>
      <c r="I35" s="65" t="s">
        <v>288</v>
      </c>
      <c r="J35" s="65" t="s">
        <v>289</v>
      </c>
      <c r="K35" s="65" t="s">
        <v>290</v>
      </c>
      <c r="L35" s="65" t="s">
        <v>291</v>
      </c>
      <c r="M35" s="65" t="s">
        <v>284</v>
      </c>
      <c r="O35" s="65"/>
      <c r="P35" s="65" t="s">
        <v>288</v>
      </c>
      <c r="Q35" s="65" t="s">
        <v>289</v>
      </c>
      <c r="R35" s="65" t="s">
        <v>290</v>
      </c>
      <c r="S35" s="65" t="s">
        <v>291</v>
      </c>
      <c r="T35" s="65" t="s">
        <v>284</v>
      </c>
      <c r="V35" s="65"/>
      <c r="W35" s="65" t="s">
        <v>288</v>
      </c>
      <c r="X35" s="65" t="s">
        <v>289</v>
      </c>
      <c r="Y35" s="65" t="s">
        <v>290</v>
      </c>
      <c r="Z35" s="65" t="s">
        <v>291</v>
      </c>
      <c r="AA35" s="65" t="s">
        <v>284</v>
      </c>
      <c r="AC35" s="65"/>
      <c r="AD35" s="65" t="s">
        <v>288</v>
      </c>
      <c r="AE35" s="65" t="s">
        <v>289</v>
      </c>
      <c r="AF35" s="65" t="s">
        <v>290</v>
      </c>
      <c r="AG35" s="65" t="s">
        <v>291</v>
      </c>
      <c r="AH35" s="65" t="s">
        <v>284</v>
      </c>
      <c r="AJ35" s="65"/>
      <c r="AK35" s="65" t="s">
        <v>288</v>
      </c>
      <c r="AL35" s="65" t="s">
        <v>289</v>
      </c>
      <c r="AM35" s="65" t="s">
        <v>290</v>
      </c>
      <c r="AN35" s="65" t="s">
        <v>291</v>
      </c>
      <c r="AO35" s="65" t="s">
        <v>284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803.98630000000003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1598.184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6160.5043999999998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4012.0043999999998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182.76635999999999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153.13916</v>
      </c>
    </row>
    <row r="43" spans="1:68" x14ac:dyDescent="0.3">
      <c r="A43" s="66" t="s">
        <v>329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317</v>
      </c>
      <c r="B44" s="67"/>
      <c r="C44" s="67"/>
      <c r="D44" s="67"/>
      <c r="E44" s="67"/>
      <c r="F44" s="67"/>
      <c r="H44" s="67" t="s">
        <v>318</v>
      </c>
      <c r="I44" s="67"/>
      <c r="J44" s="67"/>
      <c r="K44" s="67"/>
      <c r="L44" s="67"/>
      <c r="M44" s="67"/>
      <c r="O44" s="67" t="s">
        <v>319</v>
      </c>
      <c r="P44" s="67"/>
      <c r="Q44" s="67"/>
      <c r="R44" s="67"/>
      <c r="S44" s="67"/>
      <c r="T44" s="67"/>
      <c r="V44" s="67" t="s">
        <v>320</v>
      </c>
      <c r="W44" s="67"/>
      <c r="X44" s="67"/>
      <c r="Y44" s="67"/>
      <c r="Z44" s="67"/>
      <c r="AA44" s="67"/>
      <c r="AC44" s="67" t="s">
        <v>321</v>
      </c>
      <c r="AD44" s="67"/>
      <c r="AE44" s="67"/>
      <c r="AF44" s="67"/>
      <c r="AG44" s="67"/>
      <c r="AH44" s="67"/>
      <c r="AJ44" s="67" t="s">
        <v>322</v>
      </c>
      <c r="AK44" s="67"/>
      <c r="AL44" s="67"/>
      <c r="AM44" s="67"/>
      <c r="AN44" s="67"/>
      <c r="AO44" s="67"/>
      <c r="AQ44" s="67" t="s">
        <v>323</v>
      </c>
      <c r="AR44" s="67"/>
      <c r="AS44" s="67"/>
      <c r="AT44" s="67"/>
      <c r="AU44" s="67"/>
      <c r="AV44" s="67"/>
      <c r="AX44" s="67" t="s">
        <v>330</v>
      </c>
      <c r="AY44" s="67"/>
      <c r="AZ44" s="67"/>
      <c r="BA44" s="67"/>
      <c r="BB44" s="67"/>
      <c r="BC44" s="67"/>
      <c r="BE44" s="67" t="s">
        <v>324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288</v>
      </c>
      <c r="C45" s="65" t="s">
        <v>289</v>
      </c>
      <c r="D45" s="65" t="s">
        <v>290</v>
      </c>
      <c r="E45" s="65" t="s">
        <v>291</v>
      </c>
      <c r="F45" s="65" t="s">
        <v>284</v>
      </c>
      <c r="H45" s="65"/>
      <c r="I45" s="65" t="s">
        <v>288</v>
      </c>
      <c r="J45" s="65" t="s">
        <v>289</v>
      </c>
      <c r="K45" s="65" t="s">
        <v>290</v>
      </c>
      <c r="L45" s="65" t="s">
        <v>291</v>
      </c>
      <c r="M45" s="65" t="s">
        <v>284</v>
      </c>
      <c r="O45" s="65"/>
      <c r="P45" s="65" t="s">
        <v>288</v>
      </c>
      <c r="Q45" s="65" t="s">
        <v>289</v>
      </c>
      <c r="R45" s="65" t="s">
        <v>290</v>
      </c>
      <c r="S45" s="65" t="s">
        <v>291</v>
      </c>
      <c r="T45" s="65" t="s">
        <v>284</v>
      </c>
      <c r="V45" s="65"/>
      <c r="W45" s="65" t="s">
        <v>288</v>
      </c>
      <c r="X45" s="65" t="s">
        <v>289</v>
      </c>
      <c r="Y45" s="65" t="s">
        <v>290</v>
      </c>
      <c r="Z45" s="65" t="s">
        <v>291</v>
      </c>
      <c r="AA45" s="65" t="s">
        <v>284</v>
      </c>
      <c r="AC45" s="65"/>
      <c r="AD45" s="65" t="s">
        <v>288</v>
      </c>
      <c r="AE45" s="65" t="s">
        <v>289</v>
      </c>
      <c r="AF45" s="65" t="s">
        <v>290</v>
      </c>
      <c r="AG45" s="65" t="s">
        <v>291</v>
      </c>
      <c r="AH45" s="65" t="s">
        <v>284</v>
      </c>
      <c r="AJ45" s="65"/>
      <c r="AK45" s="65" t="s">
        <v>288</v>
      </c>
      <c r="AL45" s="65" t="s">
        <v>289</v>
      </c>
      <c r="AM45" s="65" t="s">
        <v>290</v>
      </c>
      <c r="AN45" s="65" t="s">
        <v>291</v>
      </c>
      <c r="AO45" s="65" t="s">
        <v>284</v>
      </c>
      <c r="AQ45" s="65"/>
      <c r="AR45" s="65" t="s">
        <v>288</v>
      </c>
      <c r="AS45" s="65" t="s">
        <v>289</v>
      </c>
      <c r="AT45" s="65" t="s">
        <v>290</v>
      </c>
      <c r="AU45" s="65" t="s">
        <v>291</v>
      </c>
      <c r="AV45" s="65" t="s">
        <v>284</v>
      </c>
      <c r="AX45" s="65"/>
      <c r="AY45" s="65" t="s">
        <v>288</v>
      </c>
      <c r="AZ45" s="65" t="s">
        <v>289</v>
      </c>
      <c r="BA45" s="65" t="s">
        <v>290</v>
      </c>
      <c r="BB45" s="65" t="s">
        <v>291</v>
      </c>
      <c r="BC45" s="65" t="s">
        <v>284</v>
      </c>
      <c r="BE45" s="65"/>
      <c r="BF45" s="65" t="s">
        <v>288</v>
      </c>
      <c r="BG45" s="65" t="s">
        <v>289</v>
      </c>
      <c r="BH45" s="65" t="s">
        <v>290</v>
      </c>
      <c r="BI45" s="65" t="s">
        <v>291</v>
      </c>
      <c r="BJ45" s="65" t="s">
        <v>284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19.748888000000001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14.366040999999999</v>
      </c>
      <c r="O46" s="65" t="s">
        <v>331</v>
      </c>
      <c r="P46" s="65">
        <v>600</v>
      </c>
      <c r="Q46" s="65">
        <v>800</v>
      </c>
      <c r="R46" s="65">
        <v>0</v>
      </c>
      <c r="S46" s="65">
        <v>10000</v>
      </c>
      <c r="T46" s="65">
        <v>763.08605999999997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0.10220492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4.5892973000000001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173.13257999999999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115.04258</v>
      </c>
      <c r="AX46" s="65" t="s">
        <v>325</v>
      </c>
      <c r="AY46" s="65"/>
      <c r="AZ46" s="65"/>
      <c r="BA46" s="65"/>
      <c r="BB46" s="65"/>
      <c r="BC46" s="65"/>
      <c r="BE46" s="65" t="s">
        <v>326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4" sqref="G24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335</v>
      </c>
      <c r="B2" s="61" t="s">
        <v>336</v>
      </c>
      <c r="C2" s="61" t="s">
        <v>332</v>
      </c>
      <c r="D2" s="61">
        <v>63</v>
      </c>
      <c r="E2" s="61">
        <v>2487.9587000000001</v>
      </c>
      <c r="F2" s="61">
        <v>368.48376000000002</v>
      </c>
      <c r="G2" s="61">
        <v>60.084473000000003</v>
      </c>
      <c r="H2" s="61">
        <v>32.514020000000002</v>
      </c>
      <c r="I2" s="61">
        <v>27.570454000000002</v>
      </c>
      <c r="J2" s="61">
        <v>91.581100000000006</v>
      </c>
      <c r="K2" s="61">
        <v>46.351709999999997</v>
      </c>
      <c r="L2" s="61">
        <v>45.229390000000002</v>
      </c>
      <c r="M2" s="61">
        <v>32.456516000000001</v>
      </c>
      <c r="N2" s="61">
        <v>3.2041447000000001</v>
      </c>
      <c r="O2" s="61">
        <v>17.176676</v>
      </c>
      <c r="P2" s="61">
        <v>1175.8480999999999</v>
      </c>
      <c r="Q2" s="61">
        <v>30.486225000000001</v>
      </c>
      <c r="R2" s="61">
        <v>681.04359999999997</v>
      </c>
      <c r="S2" s="61">
        <v>99.672820000000002</v>
      </c>
      <c r="T2" s="61">
        <v>6976.45</v>
      </c>
      <c r="U2" s="61">
        <v>4.1845974999999997</v>
      </c>
      <c r="V2" s="61">
        <v>23.861360000000001</v>
      </c>
      <c r="W2" s="61">
        <v>395.33053999999998</v>
      </c>
      <c r="X2" s="61">
        <v>139.89340000000001</v>
      </c>
      <c r="Y2" s="61">
        <v>2.2388743999999998</v>
      </c>
      <c r="Z2" s="61">
        <v>1.7385995000000001</v>
      </c>
      <c r="AA2" s="61">
        <v>18.753800999999999</v>
      </c>
      <c r="AB2" s="61">
        <v>2.3689170000000002</v>
      </c>
      <c r="AC2" s="61">
        <v>721.62909999999999</v>
      </c>
      <c r="AD2" s="61">
        <v>16.379003999999998</v>
      </c>
      <c r="AE2" s="61">
        <v>2.7351537000000001</v>
      </c>
      <c r="AF2" s="61">
        <v>2.1525886000000001</v>
      </c>
      <c r="AG2" s="61">
        <v>803.98630000000003</v>
      </c>
      <c r="AH2" s="61">
        <v>387.69779999999997</v>
      </c>
      <c r="AI2" s="61">
        <v>416.28847999999999</v>
      </c>
      <c r="AJ2" s="61">
        <v>1598.184</v>
      </c>
      <c r="AK2" s="61">
        <v>6160.5043999999998</v>
      </c>
      <c r="AL2" s="61">
        <v>182.76635999999999</v>
      </c>
      <c r="AM2" s="61">
        <v>4012.0043999999998</v>
      </c>
      <c r="AN2" s="61">
        <v>153.13916</v>
      </c>
      <c r="AO2" s="61">
        <v>19.748888000000001</v>
      </c>
      <c r="AP2" s="61">
        <v>14.383077</v>
      </c>
      <c r="AQ2" s="61">
        <v>5.3658104</v>
      </c>
      <c r="AR2" s="61">
        <v>14.366040999999999</v>
      </c>
      <c r="AS2" s="61">
        <v>763.08605999999997</v>
      </c>
      <c r="AT2" s="61">
        <v>0.10220492</v>
      </c>
      <c r="AU2" s="61">
        <v>4.5892973000000001</v>
      </c>
      <c r="AV2" s="61">
        <v>173.13257999999999</v>
      </c>
      <c r="AW2" s="61">
        <v>115.04258</v>
      </c>
      <c r="AX2" s="61">
        <v>0.21161306999999999</v>
      </c>
      <c r="AY2" s="61">
        <v>1.7034974000000001</v>
      </c>
      <c r="AZ2" s="61">
        <v>312.96215999999998</v>
      </c>
      <c r="BA2" s="61">
        <v>55.258662999999999</v>
      </c>
      <c r="BB2" s="61">
        <v>16.106438000000001</v>
      </c>
      <c r="BC2" s="61">
        <v>18.698881</v>
      </c>
      <c r="BD2" s="61">
        <v>20.440956</v>
      </c>
      <c r="BE2" s="61">
        <v>1.6094381</v>
      </c>
      <c r="BF2" s="61">
        <v>8.0691609999999994</v>
      </c>
      <c r="BG2" s="61">
        <v>2.2897788000000001E-4</v>
      </c>
      <c r="BH2" s="61">
        <v>2.5825296000000001E-2</v>
      </c>
      <c r="BI2" s="61">
        <v>1.9853837999999999E-2</v>
      </c>
      <c r="BJ2" s="61">
        <v>9.3602374000000002E-2</v>
      </c>
      <c r="BK2" s="61">
        <v>1.7613684E-5</v>
      </c>
      <c r="BL2" s="61">
        <v>0.29882144999999999</v>
      </c>
      <c r="BM2" s="61">
        <v>3.3921315999999999</v>
      </c>
      <c r="BN2" s="61">
        <v>0.89817519999999995</v>
      </c>
      <c r="BO2" s="61">
        <v>52.765909999999998</v>
      </c>
      <c r="BP2" s="61">
        <v>8.9516050000000007</v>
      </c>
      <c r="BQ2" s="61">
        <v>17.089903</v>
      </c>
      <c r="BR2" s="61">
        <v>62.211165999999999</v>
      </c>
      <c r="BS2" s="61">
        <v>30.049212000000001</v>
      </c>
      <c r="BT2" s="61">
        <v>11.076173000000001</v>
      </c>
      <c r="BU2" s="61">
        <v>0.2134926</v>
      </c>
      <c r="BV2" s="61">
        <v>5.3403350000000002E-2</v>
      </c>
      <c r="BW2" s="61">
        <v>0.74203240000000004</v>
      </c>
      <c r="BX2" s="61">
        <v>1.276724</v>
      </c>
      <c r="BY2" s="61">
        <v>0.13186862999999999</v>
      </c>
      <c r="BZ2" s="61">
        <v>8.2769970000000001E-4</v>
      </c>
      <c r="CA2" s="61">
        <v>0.75440854000000002</v>
      </c>
      <c r="CB2" s="61">
        <v>2.5249513000000001E-2</v>
      </c>
      <c r="CC2" s="61">
        <v>0.12927643999999999</v>
      </c>
      <c r="CD2" s="61">
        <v>1.672172</v>
      </c>
      <c r="CE2" s="61">
        <v>9.0401105999999995E-2</v>
      </c>
      <c r="CF2" s="61">
        <v>0.34371784</v>
      </c>
      <c r="CG2" s="61">
        <v>4.9500000000000003E-7</v>
      </c>
      <c r="CH2" s="61">
        <v>3.0550101999999999E-2</v>
      </c>
      <c r="CI2" s="61">
        <v>2.5328759999999999E-3</v>
      </c>
      <c r="CJ2" s="61">
        <v>3.8525170000000002</v>
      </c>
      <c r="CK2" s="61">
        <v>1.9685244000000001E-2</v>
      </c>
      <c r="CL2" s="61">
        <v>1.8295056999999999</v>
      </c>
      <c r="CM2" s="61">
        <v>3.070767</v>
      </c>
      <c r="CN2" s="61">
        <v>3582.6819999999998</v>
      </c>
      <c r="CO2" s="61">
        <v>6294.3887000000004</v>
      </c>
      <c r="CP2" s="61">
        <v>4109.2439999999997</v>
      </c>
      <c r="CQ2" s="61">
        <v>1335.806</v>
      </c>
      <c r="CR2" s="61">
        <v>715.54034000000001</v>
      </c>
      <c r="CS2" s="61">
        <v>593.20960000000002</v>
      </c>
      <c r="CT2" s="61">
        <v>3582.4009999999998</v>
      </c>
      <c r="CU2" s="61">
        <v>2322.1929</v>
      </c>
      <c r="CV2" s="61">
        <v>1882.1691000000001</v>
      </c>
      <c r="CW2" s="61">
        <v>2613.4533999999999</v>
      </c>
      <c r="CX2" s="61">
        <v>756.09064000000001</v>
      </c>
      <c r="CY2" s="61">
        <v>4408.9229999999998</v>
      </c>
      <c r="CZ2" s="61">
        <v>2193.5486000000001</v>
      </c>
      <c r="DA2" s="61">
        <v>5598.5117</v>
      </c>
      <c r="DB2" s="61">
        <v>5029.2439999999997</v>
      </c>
      <c r="DC2" s="61">
        <v>8052.5469999999996</v>
      </c>
      <c r="DD2" s="61">
        <v>12549.692999999999</v>
      </c>
      <c r="DE2" s="61">
        <v>2911.1738</v>
      </c>
      <c r="DF2" s="61">
        <v>5310.5483000000004</v>
      </c>
      <c r="DG2" s="61">
        <v>2992.085</v>
      </c>
      <c r="DH2" s="61">
        <v>211.59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55.258662999999999</v>
      </c>
      <c r="B6">
        <f>BB2</f>
        <v>16.106438000000001</v>
      </c>
      <c r="C6">
        <f>BC2</f>
        <v>18.698881</v>
      </c>
      <c r="D6">
        <f>BD2</f>
        <v>20.440956</v>
      </c>
    </row>
    <row r="7" spans="1:113" x14ac:dyDescent="0.3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I19" sqref="I19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21417</v>
      </c>
      <c r="C2" s="56">
        <f ca="1">YEAR(TODAY())-YEAR(B2)+IF(TODAY()&gt;=DATE(YEAR(TODAY()),MONTH(B2),DAY(B2)),0,-1)</f>
        <v>63</v>
      </c>
      <c r="E2" s="52">
        <v>150.80000000000001</v>
      </c>
      <c r="F2" s="53" t="s">
        <v>275</v>
      </c>
      <c r="G2" s="52">
        <v>48.5</v>
      </c>
      <c r="H2" s="51" t="s">
        <v>40</v>
      </c>
      <c r="I2" s="72">
        <f>ROUND(G3/E3^2,1)</f>
        <v>21.3</v>
      </c>
    </row>
    <row r="3" spans="1:9" x14ac:dyDescent="0.3">
      <c r="E3" s="51">
        <f>E2/100</f>
        <v>1.508</v>
      </c>
      <c r="F3" s="51" t="s">
        <v>39</v>
      </c>
      <c r="G3" s="51">
        <f>G2</f>
        <v>48.5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44671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전순자, ID : H1800126)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04월 26일 13:29:33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19" sqref="Z19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44671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63</v>
      </c>
      <c r="G12" s="94"/>
      <c r="H12" s="94"/>
      <c r="I12" s="94"/>
      <c r="K12" s="123">
        <f>'개인정보 및 신체계측 입력'!E2</f>
        <v>150.80000000000001</v>
      </c>
      <c r="L12" s="124"/>
      <c r="M12" s="117">
        <f>'개인정보 및 신체계측 입력'!G2</f>
        <v>48.5</v>
      </c>
      <c r="N12" s="118"/>
      <c r="O12" s="113" t="s">
        <v>270</v>
      </c>
      <c r="P12" s="107"/>
      <c r="Q12" s="90">
        <f>'개인정보 및 신체계측 입력'!I2</f>
        <v>21.3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전순자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70.841999999999999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11.551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17.606999999999999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11.2</v>
      </c>
      <c r="L72" s="36" t="s">
        <v>52</v>
      </c>
      <c r="M72" s="36">
        <f>ROUND('DRIs DATA'!K8,1)</f>
        <v>5.4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90.81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198.84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139.88999999999999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157.93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100.5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410.7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197.49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2022-04-26T04:36:59Z</dcterms:modified>
</cp:coreProperties>
</file>