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<sst xmlns="http://schemas.openxmlformats.org/spreadsheetml/2006/main" count="692" uniqueCount="339">
  <si>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</si>
  <si>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</si>
  <si>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</si>
  <si>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</si>
  <si>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</si>
  <si>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</si>
  <si>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</si>
  <si>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</si>
  <si>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</si>
  <si>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</si>
  <si>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</si>
  <si>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</si>
  <si>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</si>
  <si>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</si>
  <si>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</si>
  <si>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</si>
  <si>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</si>
  <si>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</si>
  <si>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</si>
  <si>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</si>
  <si>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</si>
  <si>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</si>
  <si>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</si>
  <si>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</si>
  <si>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</si>
  <si>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</si>
  <si>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</si>
  <si>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</si>
  <si>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</si>
  <si>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</si>
  <si>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</si>
  <si>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</si>
  <si>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</si>
  <si>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</si>
  <si>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</si>
  <si>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</si>
  <si>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</si>
  <si>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</si>
  <si>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</si>
  <si>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</si>
  <si>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</si>
  <si>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</si>
  <si>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</si>
  <si>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</si>
  <si>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</si>
  <si>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</si>
  <si>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</si>
  <si>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</si>
  <si>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</si>
  <si>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</si>
  <si>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</si>
  <si>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</si>
  <si>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</si>
  <si>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</si>
  <si>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</si>
  <si>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</si>
  <si>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</si>
  <si>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</si>
  <si>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</si>
  <si>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</si>
  <si>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</si>
  <si>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</si>
  <si>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</si>
  <si>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</si>
  <si>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</si>
  <si>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</si>
  <si>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</si>
  <si>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</si>
  <si>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</si>
  <si>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</si>
  <si>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</si>
  <si>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</si>
  <si>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</si>
  <si>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</si>
  <si>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</si>
  <si>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</si>
  <si>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</si>
  <si>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</si>
  <si>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</si>
  <si>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</si>
  <si>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</si>
  <si>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</si>
  <si>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</si>
  <si>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</si>
  <si>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</si>
  <si>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</si>
  <si>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</si>
  <si>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</si>
  <si>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</si>
  <si>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</si>
  <si>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</si>
  <si>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</si>
  <si>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</si>
  <si>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</si>
  <si>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</si>
  <si>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</si>
  <si>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</si>
  <si>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</si>
  <si>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</si>
  <si>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</si>
  <si>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</si>
  <si>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</si>
  <si>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</si>
  <si>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</si>
  <si>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</si>
  <si>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</si>
  <si>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</si>
  <si>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</si>
  <si>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</si>
  <si>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</si>
  <si>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</si>
  <si>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</si>
  <si>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</si>
  <si>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</si>
  <si>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</si>
  <si>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</si>
  <si>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</si>
  <si>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</si>
  <si>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</si>
  <si>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</si>
  <si>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</si>
  <si>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</si>
  <si>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</si>
  <si>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</si>
  <si>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</si>
  <si>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</si>
  <si>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</si>
  <si>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</si>
  <si>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</si>
  <si>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</si>
  <si>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</si>
  <si>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</si>
  <si>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</si>
  <si>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</si>
  <si>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</si>
  <si>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</si>
  <si>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</si>
  <si>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</si>
  <si>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</si>
  <si>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</si>
  <si>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</si>
  <si>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</si>
  <si>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</si>
  <si>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</si>
  <si>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</si>
  <si>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</si>
  <si>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</si>
  <si>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</si>
  <si>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</si>
  <si>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</si>
  <si>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</si>
  <si>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</si>
  <si>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</si>
  <si>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</si>
  <si>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</si>
  <si>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</si>
  <si>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</si>
  <si>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</si>
  <si>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</si>
  <si>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</si>
  <si>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</si>
  <si>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</si>
  <si>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</si>
  <si>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</si>
  <si>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</si>
  <si>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</si>
  <si>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</si>
  <si>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</si>
  <si>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</si>
  <si>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</si>
  <si>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</si>
  <si>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</si>
  <si>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</si>
  <si>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</si>
  <si>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</si>
  <si>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</si>
  <si>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</si>
  <si>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</si>
  <si>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</si>
  <si>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</si>
  <si>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</si>
  <si>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</si>
  <si>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</si>
  <si>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</si>
  <si>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</si>
  <si>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</si>
  <si>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</si>
  <si>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</si>
  <si>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</si>
  <si>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</si>
  <si>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</si>
  <si>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</si>
  <si>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</si>
  <si>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</si>
  <si>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</si>
  <si>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</si>
  <si>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</si>
  <si>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</si>
  <si>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</si>
  <si>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</si>
  <si>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</si>
  <si>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</si>
  <si>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</si>
  <si>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</si>
  <si>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</si>
  <si>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</si>
  <si>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</si>
  <si>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</si>
  <si>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</si>
  <si>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</si>
  <si>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</si>
  <si>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</si>
  <si>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</si>
  <si>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</si>
  <si>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</si>
  <si>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</si>
  <si>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</si>
  <si>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</si>
  <si>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</si>
  <si>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</si>
  <si>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</si>
  <si>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</si>
  <si>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</si>
  <si>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</si>
  <si>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</si>
  <si>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</si>
  <si>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</si>
  <si>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</si>
  <si>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</si>
  <si>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</si>
  <si>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</si>
  <si>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</si>
  <si>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</si>
  <si>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</si>
  <si>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</si>
  <si>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</si>
  <si>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</si>
  <si>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</si>
  <si>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</si>
  <si>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</si>
  <si>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</si>
  <si>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</si>
  <si>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</si>
  <si>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</si>
  <si>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</si>
  <si>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</si>
  <si>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</si>
  <si>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</si>
  <si>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</si>
  <si>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</si>
  <si>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</si>
  <si>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</si>
  <si>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</si>
  <si>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</si>
  <si>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</si>
  <si>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</si>
  <si>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</si>
  <si>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</si>
  <si>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</si>
  <si>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</si>
  <si>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</si>
  <si>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</si>
  <si>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</si>
  <si>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</si>
  <si>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</si>
  <si>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</si>
  <si>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</si>
  <si>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</si>
  <si>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</si>
  <si>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</si>
  <si>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</si>
  <si>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</si>
  <si>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</si>
  <si>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</si>
  <si>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</si>
  <si>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</si>
  <si>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</si>
  <si>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식이섬유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</si>
  <si>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</si>
  <si>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</si>
  <si>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</si>
  <si>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</si>
  <si>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</si>
  <si>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</si>
  <si>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</si>
  <si>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</si>
  <si>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</si>
  <si>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</si>
  <si>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</si>
  <si>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</si>
  <si>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출력시각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</si>
  <si>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</si>
  <si>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</si>
  <si>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</si>
  <si>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</si>
  <si>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</si>
  <si>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</si>
  <si>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</si>
  <si>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</si>
  <si>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</si>
  <si>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</si>
  <si>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</si>
  <si>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</si>
  <si>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</si>
  <si>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</si>
  <si>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</si>
  <si>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</si>
  <si>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</si>
  <si>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</si>
  <si>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</si>
  <si>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</si>
  <si>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</si>
  <si>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</si>
  <si>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</si>
  <si>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</si>
  <si>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H1800129</t>
  </si>
  <si>
    <t>박옥단</t>
  </si>
  <si>
    <t>F</t>
  </si>
  <si>
    <t>정보</t>
    <phoneticPr fontId="1" type="noConversion"/>
  </si>
  <si>
    <t>(설문지 : FFQ 95문항 설문지, 사용자 : 박옥단, ID : H1800129)</t>
  </si>
  <si>
    <t>2022년 04월 27일 15:35:52</t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</si>
  <si>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</si>
  <si>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</si>
  <si>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</si>
  <si>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</si>
  <si>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적정비율(최대)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</si>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</sst>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55.571734999999997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071760"/>
        <c:axId val="406065096"/>
      </c:barChart>
      <c:catAx>
        <c:axId val="40607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065096"/>
        <c:crosses val="autoZero"/>
        <c:auto val="1"/>
        <c:lblAlgn val="ctr"/>
        <c:lblOffset val="100"/>
        <c:noMultiLvlLbl val="0"/>
      </c:catAx>
      <c:valAx>
        <c:axId val="40606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07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3.2582879999999999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79776"/>
        <c:axId val="559573112"/>
      </c:barChart>
      <c:catAx>
        <c:axId val="55957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73112"/>
        <c:crosses val="autoZero"/>
        <c:auto val="1"/>
        <c:lblAlgn val="ctr"/>
        <c:lblOffset val="100"/>
        <c:noMultiLvlLbl val="0"/>
      </c:catAx>
      <c:valAx>
        <c:axId val="55957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0.98099259999999999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750840"/>
        <c:axId val="191747704"/>
      </c:barChart>
      <c:catAx>
        <c:axId val="19175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47704"/>
        <c:crosses val="autoZero"/>
        <c:auto val="1"/>
        <c:lblAlgn val="ctr"/>
        <c:lblOffset val="100"/>
        <c:noMultiLvlLbl val="0"/>
      </c:catAx>
      <c:valAx>
        <c:axId val="19174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75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861.83479999999997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66344"/>
        <c:axId val="409563600"/>
      </c:barChart>
      <c:catAx>
        <c:axId val="40956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63600"/>
        <c:crosses val="autoZero"/>
        <c:auto val="1"/>
        <c:lblAlgn val="ctr"/>
        <c:lblOffset val="100"/>
        <c:noMultiLvlLbl val="0"/>
      </c:catAx>
      <c:valAx>
        <c:axId val="40956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6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1972.4689000000001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58896"/>
        <c:axId val="409562032"/>
      </c:barChart>
      <c:catAx>
        <c:axId val="40955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62032"/>
        <c:crosses val="autoZero"/>
        <c:auto val="1"/>
        <c:lblAlgn val="ctr"/>
        <c:lblOffset val="100"/>
        <c:noMultiLvlLbl val="0"/>
      </c:catAx>
      <c:valAx>
        <c:axId val="4095620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5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62.751643999999999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61248"/>
        <c:axId val="409563208"/>
      </c:barChart>
      <c:catAx>
        <c:axId val="40956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63208"/>
        <c:crosses val="autoZero"/>
        <c:auto val="1"/>
        <c:lblAlgn val="ctr"/>
        <c:lblOffset val="100"/>
        <c:noMultiLvlLbl val="0"/>
      </c:catAx>
      <c:valAx>
        <c:axId val="40956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91.514854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65952"/>
        <c:axId val="409563992"/>
      </c:barChart>
      <c:catAx>
        <c:axId val="4095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63992"/>
        <c:crosses val="autoZero"/>
        <c:auto val="1"/>
        <c:lblAlgn val="ctr"/>
        <c:lblOffset val="100"/>
        <c:noMultiLvlLbl val="0"/>
      </c:catAx>
      <c:valAx>
        <c:axId val="40956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6.1508265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59288"/>
        <c:axId val="409560464"/>
      </c:barChart>
      <c:catAx>
        <c:axId val="40955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60464"/>
        <c:crosses val="autoZero"/>
        <c:auto val="1"/>
        <c:lblAlgn val="ctr"/>
        <c:lblOffset val="100"/>
        <c:noMultiLvlLbl val="0"/>
      </c:catAx>
      <c:valAx>
        <c:axId val="409560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5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1100.1744000000001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64776"/>
        <c:axId val="409565168"/>
      </c:barChart>
      <c:catAx>
        <c:axId val="40956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565168"/>
        <c:crosses val="autoZero"/>
        <c:auto val="1"/>
        <c:lblAlgn val="ctr"/>
        <c:lblOffset val="100"/>
        <c:noMultiLvlLbl val="0"/>
      </c:catAx>
      <c:valAx>
        <c:axId val="409565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6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0.15409622000000001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560072"/>
        <c:axId val="562428304"/>
      </c:barChart>
      <c:catAx>
        <c:axId val="40956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8304"/>
        <c:crosses val="autoZero"/>
        <c:auto val="1"/>
        <c:lblAlgn val="ctr"/>
        <c:lblOffset val="100"/>
        <c:noMultiLvlLbl val="0"/>
      </c:catAx>
      <c:valAx>
        <c:axId val="56242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56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1.5393593000000001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25952"/>
        <c:axId val="562423208"/>
      </c:barChart>
      <c:catAx>
        <c:axId val="56242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3208"/>
        <c:crosses val="autoZero"/>
        <c:auto val="1"/>
        <c:lblAlgn val="ctr"/>
        <c:lblOffset val="100"/>
        <c:noMultiLvlLbl val="0"/>
      </c:catAx>
      <c:valAx>
        <c:axId val="562423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20.294150999999999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068624"/>
        <c:axId val="406069800"/>
      </c:barChart>
      <c:catAx>
        <c:axId val="4060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069800"/>
        <c:crosses val="autoZero"/>
        <c:auto val="1"/>
        <c:lblAlgn val="ctr"/>
        <c:lblOffset val="100"/>
        <c:noMultiLvlLbl val="0"/>
      </c:catAx>
      <c:valAx>
        <c:axId val="406069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06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85.701909999999998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29088"/>
        <c:axId val="562422424"/>
      </c:barChart>
      <c:catAx>
        <c:axId val="56242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2424"/>
        <c:crosses val="autoZero"/>
        <c:auto val="1"/>
        <c:lblAlgn val="ctr"/>
        <c:lblOffset val="100"/>
        <c:noMultiLvlLbl val="0"/>
      </c:catAx>
      <c:valAx>
        <c:axId val="56242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88.645129999999995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25168"/>
        <c:axId val="562426344"/>
      </c:barChart>
      <c:catAx>
        <c:axId val="56242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6344"/>
        <c:crosses val="autoZero"/>
        <c:auto val="1"/>
        <c:lblAlgn val="ctr"/>
        <c:lblOffset val="100"/>
        <c:noMultiLvlLbl val="0"/>
      </c:catAx>
      <c:valAx>
        <c:axId val="56242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2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9.298</c:v>
                </c:pt>
                <c:pt idx="1">
                  <c:v>25.7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422816"/>
        <c:axId val="562422032"/>
      </c:barChart>
      <c:catAx>
        <c:axId val="56242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2032"/>
        <c:crosses val="autoZero"/>
        <c:auto val="1"/>
        <c:lblAlgn val="ctr"/>
        <c:lblOffset val="100"/>
        <c:noMultiLvlLbl val="0"/>
      </c:catAx>
      <c:valAx>
        <c:axId val="56242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10.952029</c:v>
                </c:pt>
                <c:pt idx="1">
                  <c:v>14.665516999999999</c:v>
                </c:pt>
                <c:pt idx="2">
                  <c:v>9.7511290000000006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626.75940000000003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27128"/>
        <c:axId val="562423992"/>
      </c:barChart>
      <c:catAx>
        <c:axId val="56242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3992"/>
        <c:crosses val="autoZero"/>
        <c:auto val="1"/>
        <c:lblAlgn val="ctr"/>
        <c:lblOffset val="100"/>
        <c:noMultiLvlLbl val="0"/>
      </c:catAx>
      <c:valAx>
        <c:axId val="56242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2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16.104821999999999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427912"/>
        <c:axId val="562427520"/>
      </c:barChart>
      <c:catAx>
        <c:axId val="56242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427520"/>
        <c:crosses val="autoZero"/>
        <c:auto val="1"/>
        <c:lblAlgn val="ctr"/>
        <c:lblOffset val="100"/>
        <c:noMultiLvlLbl val="0"/>
      </c:catAx>
      <c:valAx>
        <c:axId val="56242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42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58.438000000000002</c:v>
                </c:pt>
                <c:pt idx="1">
                  <c:v>15.669</c:v>
                </c:pt>
                <c:pt idx="2">
                  <c:v>25.893000000000001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9258456"/>
        <c:axId val="559252576"/>
      </c:barChart>
      <c:catAx>
        <c:axId val="55925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52576"/>
        <c:crosses val="autoZero"/>
        <c:auto val="1"/>
        <c:lblAlgn val="ctr"/>
        <c:lblOffset val="100"/>
        <c:noMultiLvlLbl val="0"/>
      </c:catAx>
      <c:valAx>
        <c:axId val="55925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5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1195.9867999999999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52968"/>
        <c:axId val="559254928"/>
      </c:barChart>
      <c:catAx>
        <c:axId val="55925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54928"/>
        <c:crosses val="autoZero"/>
        <c:auto val="1"/>
        <c:lblAlgn val="ctr"/>
        <c:lblOffset val="100"/>
        <c:noMultiLvlLbl val="0"/>
      </c:catAx>
      <c:valAx>
        <c:axId val="559254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5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81.120270000000005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55320"/>
        <c:axId val="559254144"/>
      </c:barChart>
      <c:catAx>
        <c:axId val="5592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54144"/>
        <c:crosses val="autoZero"/>
        <c:auto val="1"/>
        <c:lblAlgn val="ctr"/>
        <c:lblOffset val="100"/>
        <c:noMultiLvlLbl val="0"/>
      </c:catAx>
      <c:valAx>
        <c:axId val="55925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361.85806000000002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56888"/>
        <c:axId val="559251400"/>
      </c:barChart>
      <c:catAx>
        <c:axId val="5592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51400"/>
        <c:crosses val="autoZero"/>
        <c:auto val="1"/>
        <c:lblAlgn val="ctr"/>
        <c:lblOffset val="100"/>
        <c:noMultiLvlLbl val="0"/>
      </c:catAx>
      <c:valAx>
        <c:axId val="55925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6.8636999999999997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066272"/>
        <c:axId val="406067056"/>
      </c:barChart>
      <c:catAx>
        <c:axId val="4060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067056"/>
        <c:crosses val="autoZero"/>
        <c:auto val="1"/>
        <c:lblAlgn val="ctr"/>
        <c:lblOffset val="100"/>
        <c:noMultiLvlLbl val="0"/>
      </c:catAx>
      <c:valAx>
        <c:axId val="4060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0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5026.2219999999998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57280"/>
        <c:axId val="559258848"/>
      </c:barChart>
      <c:catAx>
        <c:axId val="55925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58848"/>
        <c:crosses val="autoZero"/>
        <c:auto val="1"/>
        <c:lblAlgn val="ctr"/>
        <c:lblOffset val="100"/>
        <c:noMultiLvlLbl val="0"/>
      </c:catAx>
      <c:valAx>
        <c:axId val="5592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10.841656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57672"/>
        <c:axId val="559254536"/>
      </c:barChart>
      <c:catAx>
        <c:axId val="55925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54536"/>
        <c:crosses val="autoZero"/>
        <c:auto val="1"/>
        <c:lblAlgn val="ctr"/>
        <c:lblOffset val="100"/>
        <c:noMultiLvlLbl val="0"/>
      </c:catAx>
      <c:valAx>
        <c:axId val="55925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5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1.4836800000000001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53752"/>
        <c:axId val="554149984"/>
      </c:barChart>
      <c:catAx>
        <c:axId val="55925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49984"/>
        <c:crosses val="autoZero"/>
        <c:auto val="1"/>
        <c:lblAlgn val="ctr"/>
        <c:lblOffset val="100"/>
        <c:noMultiLvlLbl val="0"/>
      </c:catAx>
      <c:valAx>
        <c:axId val="55414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5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171.90979999999999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73896"/>
        <c:axId val="559575072"/>
      </c:barChart>
      <c:catAx>
        <c:axId val="55957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75072"/>
        <c:crosses val="autoZero"/>
        <c:auto val="1"/>
        <c:lblAlgn val="ctr"/>
        <c:lblOffset val="100"/>
        <c:noMultiLvlLbl val="0"/>
      </c:catAx>
      <c:valAx>
        <c:axId val="55957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7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1.9998665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74288"/>
        <c:axId val="559576248"/>
      </c:barChart>
      <c:catAx>
        <c:axId val="55957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76248"/>
        <c:crosses val="autoZero"/>
        <c:auto val="1"/>
        <c:lblAlgn val="ctr"/>
        <c:lblOffset val="100"/>
        <c:noMultiLvlLbl val="0"/>
      </c:catAx>
      <c:valAx>
        <c:axId val="559576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7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10.498939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78600"/>
        <c:axId val="559577424"/>
      </c:barChart>
      <c:catAx>
        <c:axId val="55957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77424"/>
        <c:crosses val="autoZero"/>
        <c:auto val="1"/>
        <c:lblAlgn val="ctr"/>
        <c:lblOffset val="100"/>
        <c:noMultiLvlLbl val="0"/>
      </c:catAx>
      <c:valAx>
        <c:axId val="55957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7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1.4836800000000001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74680"/>
        <c:axId val="559577816"/>
      </c:barChart>
      <c:catAx>
        <c:axId val="55957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77816"/>
        <c:crosses val="autoZero"/>
        <c:auto val="1"/>
        <c:lblAlgn val="ctr"/>
        <c:lblOffset val="100"/>
        <c:noMultiLvlLbl val="0"/>
      </c:catAx>
      <c:valAx>
        <c:axId val="55957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7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553.52919999999995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73504"/>
        <c:axId val="559575464"/>
      </c:barChart>
      <c:catAx>
        <c:axId val="55957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75464"/>
        <c:crosses val="autoZero"/>
        <c:auto val="1"/>
        <c:lblAlgn val="ctr"/>
        <c:lblOffset val="100"/>
        <c:noMultiLvlLbl val="0"/>
      </c:catAx>
      <c:valAx>
        <c:axId val="55957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8.2930860000000006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78992"/>
        <c:axId val="559575856"/>
      </c:barChart>
      <c:catAx>
        <c:axId val="55957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575856"/>
        <c:crosses val="autoZero"/>
        <c:auto val="1"/>
        <c:lblAlgn val="ctr"/>
        <c:lblOffset val="100"/>
        <c:noMultiLvlLbl val="0"/>
      </c:catAx>
      <c:valAx>
        <c:axId val="55957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7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박옥단, ID : H1800129)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04월 27일 15:35:52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1900</v>
      </c>
      <c r="C6" s="60">
        <f>'DRIs DATA 입력'!C6</f>
        <v>1195.9867999999999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55.571734999999997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20.294150999999999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58.438000000000002</v>
      </c>
      <c r="G8" s="60">
        <f>'DRIs DATA 입력'!G8</f>
        <v>15.669</v>
      </c>
      <c r="H8" s="60">
        <f>'DRIs DATA 입력'!H8</f>
        <v>25.893000000000001</v>
      </c>
      <c r="I8" s="47"/>
      <c r="J8" s="60" t="s">
        <v>217</v>
      </c>
      <c r="K8" s="60">
        <f>'DRIs DATA 입력'!K8</f>
        <v>9.298</v>
      </c>
      <c r="L8" s="60">
        <f>'DRIs DATA 입력'!L8</f>
        <v>25.7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626.75940000000003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16.104821999999999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6.8636999999999997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171.90979999999999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81.120270000000005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1.1720842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1.9998665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10.498939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1.4836800000000001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553.52919999999995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8.2930860000000006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3.2582879999999999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0.98099259999999999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361.85806000000002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861.83479999999997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5026.2219999999998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1972.4689000000001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62.751643999999999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91.514854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10.841656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6.1508265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1100.1744000000001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0.15409622000000001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1.5393593000000001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85.701909999999998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88.645129999999995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62" sqref="R62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318</v>
      </c>
      <c r="B1" s="62" t="s">
        <v>319</v>
      </c>
      <c r="G1" s="63" t="s">
        <v>290</v>
      </c>
      <c r="H1" s="62" t="s">
        <v>320</v>
      </c>
    </row>
    <row r="3" spans="1:27" x14ac:dyDescent="0.3">
      <c r="A3" s="72" t="s">
        <v>276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291</v>
      </c>
      <c r="B4" s="70"/>
      <c r="C4" s="70"/>
      <c r="E4" s="67" t="s">
        <v>321</v>
      </c>
      <c r="F4" s="68"/>
      <c r="G4" s="68"/>
      <c r="H4" s="69"/>
      <c r="J4" s="67" t="s">
        <v>322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277</v>
      </c>
      <c r="V4" s="70"/>
      <c r="W4" s="70"/>
      <c r="X4" s="70"/>
      <c r="Y4" s="70"/>
      <c r="Z4" s="70"/>
    </row>
    <row r="5" spans="1:27" x14ac:dyDescent="0.3">
      <c r="A5" s="66"/>
      <c r="B5" s="66" t="s">
        <v>323</v>
      </c>
      <c r="C5" s="66" t="s">
        <v>292</v>
      </c>
      <c r="E5" s="66"/>
      <c r="F5" s="66" t="s">
        <v>51</v>
      </c>
      <c r="G5" s="66" t="s">
        <v>293</v>
      </c>
      <c r="H5" s="66" t="s">
        <v>47</v>
      </c>
      <c r="J5" s="66"/>
      <c r="K5" s="66" t="s">
        <v>324</v>
      </c>
      <c r="L5" s="66" t="s">
        <v>278</v>
      </c>
      <c r="N5" s="66"/>
      <c r="O5" s="66" t="s">
        <v>279</v>
      </c>
      <c r="P5" s="66" t="s">
        <v>280</v>
      </c>
      <c r="Q5" s="66" t="s">
        <v>294</v>
      </c>
      <c r="R5" s="66" t="s">
        <v>295</v>
      </c>
      <c r="S5" s="66" t="s">
        <v>292</v>
      </c>
      <c r="U5" s="66"/>
      <c r="V5" s="66" t="s">
        <v>279</v>
      </c>
      <c r="W5" s="66" t="s">
        <v>280</v>
      </c>
      <c r="X5" s="66" t="s">
        <v>294</v>
      </c>
      <c r="Y5" s="66" t="s">
        <v>295</v>
      </c>
      <c r="Z5" s="66" t="s">
        <v>292</v>
      </c>
    </row>
    <row r="6" spans="1:27" x14ac:dyDescent="0.3">
      <c r="A6" s="66" t="s">
        <v>291</v>
      </c>
      <c r="B6" s="66">
        <v>1900</v>
      </c>
      <c r="C6" s="66">
        <v>1195.9867999999999</v>
      </c>
      <c r="E6" s="66" t="s">
        <v>281</v>
      </c>
      <c r="F6" s="66">
        <v>55</v>
      </c>
      <c r="G6" s="66">
        <v>15</v>
      </c>
      <c r="H6" s="66">
        <v>7</v>
      </c>
      <c r="J6" s="66" t="s">
        <v>281</v>
      </c>
      <c r="K6" s="66">
        <v>0.1</v>
      </c>
      <c r="L6" s="66">
        <v>4</v>
      </c>
      <c r="N6" s="66" t="s">
        <v>282</v>
      </c>
      <c r="O6" s="66">
        <v>40</v>
      </c>
      <c r="P6" s="66">
        <v>50</v>
      </c>
      <c r="Q6" s="66">
        <v>0</v>
      </c>
      <c r="R6" s="66">
        <v>0</v>
      </c>
      <c r="S6" s="66">
        <v>55.571734999999997</v>
      </c>
      <c r="U6" s="66" t="s">
        <v>283</v>
      </c>
      <c r="V6" s="66">
        <v>0</v>
      </c>
      <c r="W6" s="66">
        <v>0</v>
      </c>
      <c r="X6" s="66">
        <v>20</v>
      </c>
      <c r="Y6" s="66">
        <v>0</v>
      </c>
      <c r="Z6" s="66">
        <v>20.294150999999999</v>
      </c>
    </row>
    <row r="7" spans="1:27" x14ac:dyDescent="0.3">
      <c r="E7" s="66" t="s">
        <v>325</v>
      </c>
      <c r="F7" s="66">
        <v>65</v>
      </c>
      <c r="G7" s="66">
        <v>30</v>
      </c>
      <c r="H7" s="66">
        <v>20</v>
      </c>
      <c r="J7" s="66" t="s">
        <v>284</v>
      </c>
      <c r="K7" s="66">
        <v>1</v>
      </c>
      <c r="L7" s="66">
        <v>10</v>
      </c>
    </row>
    <row r="8" spans="1:27" x14ac:dyDescent="0.3">
      <c r="E8" s="66" t="s">
        <v>285</v>
      </c>
      <c r="F8" s="66">
        <v>58.438000000000002</v>
      </c>
      <c r="G8" s="66">
        <v>15.669</v>
      </c>
      <c r="H8" s="66">
        <v>25.893000000000001</v>
      </c>
      <c r="J8" s="66" t="s">
        <v>285</v>
      </c>
      <c r="K8" s="66">
        <v>9.298</v>
      </c>
      <c r="L8" s="66">
        <v>25.7</v>
      </c>
    </row>
    <row r="13" spans="1:27" x14ac:dyDescent="0.3">
      <c r="A13" s="71" t="s">
        <v>286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296</v>
      </c>
      <c r="B14" s="70"/>
      <c r="C14" s="70"/>
      <c r="D14" s="70"/>
      <c r="E14" s="70"/>
      <c r="F14" s="70"/>
      <c r="H14" s="70" t="s">
        <v>297</v>
      </c>
      <c r="I14" s="70"/>
      <c r="J14" s="70"/>
      <c r="K14" s="70"/>
      <c r="L14" s="70"/>
      <c r="M14" s="70"/>
      <c r="O14" s="70" t="s">
        <v>326</v>
      </c>
      <c r="P14" s="70"/>
      <c r="Q14" s="70"/>
      <c r="R14" s="70"/>
      <c r="S14" s="70"/>
      <c r="T14" s="70"/>
      <c r="V14" s="70" t="s">
        <v>298</v>
      </c>
      <c r="W14" s="70"/>
      <c r="X14" s="70"/>
      <c r="Y14" s="70"/>
      <c r="Z14" s="70"/>
      <c r="AA14" s="70"/>
    </row>
    <row r="15" spans="1:27" x14ac:dyDescent="0.3">
      <c r="A15" s="66"/>
      <c r="B15" s="66" t="s">
        <v>279</v>
      </c>
      <c r="C15" s="66" t="s">
        <v>280</v>
      </c>
      <c r="D15" s="66" t="s">
        <v>294</v>
      </c>
      <c r="E15" s="66" t="s">
        <v>295</v>
      </c>
      <c r="F15" s="66" t="s">
        <v>292</v>
      </c>
      <c r="H15" s="66"/>
      <c r="I15" s="66" t="s">
        <v>279</v>
      </c>
      <c r="J15" s="66" t="s">
        <v>280</v>
      </c>
      <c r="K15" s="66" t="s">
        <v>294</v>
      </c>
      <c r="L15" s="66" t="s">
        <v>295</v>
      </c>
      <c r="M15" s="66" t="s">
        <v>292</v>
      </c>
      <c r="O15" s="66"/>
      <c r="P15" s="66" t="s">
        <v>279</v>
      </c>
      <c r="Q15" s="66" t="s">
        <v>280</v>
      </c>
      <c r="R15" s="66" t="s">
        <v>294</v>
      </c>
      <c r="S15" s="66" t="s">
        <v>295</v>
      </c>
      <c r="T15" s="66" t="s">
        <v>292</v>
      </c>
      <c r="V15" s="66"/>
      <c r="W15" s="66" t="s">
        <v>279</v>
      </c>
      <c r="X15" s="66" t="s">
        <v>280</v>
      </c>
      <c r="Y15" s="66" t="s">
        <v>294</v>
      </c>
      <c r="Z15" s="66" t="s">
        <v>295</v>
      </c>
      <c r="AA15" s="66" t="s">
        <v>292</v>
      </c>
    </row>
    <row r="16" spans="1:27" x14ac:dyDescent="0.3">
      <c r="A16" s="66" t="s">
        <v>327</v>
      </c>
      <c r="B16" s="66">
        <v>450</v>
      </c>
      <c r="C16" s="66">
        <v>650</v>
      </c>
      <c r="D16" s="66">
        <v>0</v>
      </c>
      <c r="E16" s="66">
        <v>3000</v>
      </c>
      <c r="F16" s="66">
        <v>626.75940000000003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16.104821999999999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6.8636999999999997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171.90979999999999</v>
      </c>
    </row>
    <row r="23" spans="1:62" x14ac:dyDescent="0.3">
      <c r="A23" s="71" t="s">
        <v>328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287</v>
      </c>
      <c r="B24" s="70"/>
      <c r="C24" s="70"/>
      <c r="D24" s="70"/>
      <c r="E24" s="70"/>
      <c r="F24" s="70"/>
      <c r="H24" s="70" t="s">
        <v>288</v>
      </c>
      <c r="I24" s="70"/>
      <c r="J24" s="70"/>
      <c r="K24" s="70"/>
      <c r="L24" s="70"/>
      <c r="M24" s="70"/>
      <c r="O24" s="70" t="s">
        <v>289</v>
      </c>
      <c r="P24" s="70"/>
      <c r="Q24" s="70"/>
      <c r="R24" s="70"/>
      <c r="S24" s="70"/>
      <c r="T24" s="70"/>
      <c r="V24" s="70" t="s">
        <v>329</v>
      </c>
      <c r="W24" s="70"/>
      <c r="X24" s="70"/>
      <c r="Y24" s="70"/>
      <c r="Z24" s="70"/>
      <c r="AA24" s="70"/>
      <c r="AC24" s="70" t="s">
        <v>330</v>
      </c>
      <c r="AD24" s="70"/>
      <c r="AE24" s="70"/>
      <c r="AF24" s="70"/>
      <c r="AG24" s="70"/>
      <c r="AH24" s="70"/>
      <c r="AJ24" s="70" t="s">
        <v>299</v>
      </c>
      <c r="AK24" s="70"/>
      <c r="AL24" s="70"/>
      <c r="AM24" s="70"/>
      <c r="AN24" s="70"/>
      <c r="AO24" s="70"/>
      <c r="AQ24" s="70" t="s">
        <v>300</v>
      </c>
      <c r="AR24" s="70"/>
      <c r="AS24" s="70"/>
      <c r="AT24" s="70"/>
      <c r="AU24" s="70"/>
      <c r="AV24" s="70"/>
      <c r="AX24" s="70" t="s">
        <v>301</v>
      </c>
      <c r="AY24" s="70"/>
      <c r="AZ24" s="70"/>
      <c r="BA24" s="70"/>
      <c r="BB24" s="70"/>
      <c r="BC24" s="70"/>
      <c r="BE24" s="70" t="s">
        <v>302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279</v>
      </c>
      <c r="C25" s="66" t="s">
        <v>280</v>
      </c>
      <c r="D25" s="66" t="s">
        <v>294</v>
      </c>
      <c r="E25" s="66" t="s">
        <v>295</v>
      </c>
      <c r="F25" s="66" t="s">
        <v>292</v>
      </c>
      <c r="H25" s="66"/>
      <c r="I25" s="66" t="s">
        <v>279</v>
      </c>
      <c r="J25" s="66" t="s">
        <v>280</v>
      </c>
      <c r="K25" s="66" t="s">
        <v>294</v>
      </c>
      <c r="L25" s="66" t="s">
        <v>295</v>
      </c>
      <c r="M25" s="66" t="s">
        <v>292</v>
      </c>
      <c r="O25" s="66"/>
      <c r="P25" s="66" t="s">
        <v>279</v>
      </c>
      <c r="Q25" s="66" t="s">
        <v>280</v>
      </c>
      <c r="R25" s="66" t="s">
        <v>294</v>
      </c>
      <c r="S25" s="66" t="s">
        <v>295</v>
      </c>
      <c r="T25" s="66" t="s">
        <v>292</v>
      </c>
      <c r="V25" s="66"/>
      <c r="W25" s="66" t="s">
        <v>279</v>
      </c>
      <c r="X25" s="66" t="s">
        <v>280</v>
      </c>
      <c r="Y25" s="66" t="s">
        <v>294</v>
      </c>
      <c r="Z25" s="66" t="s">
        <v>295</v>
      </c>
      <c r="AA25" s="66" t="s">
        <v>292</v>
      </c>
      <c r="AC25" s="66"/>
      <c r="AD25" s="66" t="s">
        <v>279</v>
      </c>
      <c r="AE25" s="66" t="s">
        <v>280</v>
      </c>
      <c r="AF25" s="66" t="s">
        <v>294</v>
      </c>
      <c r="AG25" s="66" t="s">
        <v>295</v>
      </c>
      <c r="AH25" s="66" t="s">
        <v>292</v>
      </c>
      <c r="AJ25" s="66"/>
      <c r="AK25" s="66" t="s">
        <v>279</v>
      </c>
      <c r="AL25" s="66" t="s">
        <v>280</v>
      </c>
      <c r="AM25" s="66" t="s">
        <v>294</v>
      </c>
      <c r="AN25" s="66" t="s">
        <v>295</v>
      </c>
      <c r="AO25" s="66" t="s">
        <v>292</v>
      </c>
      <c r="AQ25" s="66"/>
      <c r="AR25" s="66" t="s">
        <v>279</v>
      </c>
      <c r="AS25" s="66" t="s">
        <v>280</v>
      </c>
      <c r="AT25" s="66" t="s">
        <v>294</v>
      </c>
      <c r="AU25" s="66" t="s">
        <v>295</v>
      </c>
      <c r="AV25" s="66" t="s">
        <v>292</v>
      </c>
      <c r="AX25" s="66"/>
      <c r="AY25" s="66" t="s">
        <v>279</v>
      </c>
      <c r="AZ25" s="66" t="s">
        <v>280</v>
      </c>
      <c r="BA25" s="66" t="s">
        <v>294</v>
      </c>
      <c r="BB25" s="66" t="s">
        <v>295</v>
      </c>
      <c r="BC25" s="66" t="s">
        <v>292</v>
      </c>
      <c r="BE25" s="66"/>
      <c r="BF25" s="66" t="s">
        <v>279</v>
      </c>
      <c r="BG25" s="66" t="s">
        <v>280</v>
      </c>
      <c r="BH25" s="66" t="s">
        <v>294</v>
      </c>
      <c r="BI25" s="66" t="s">
        <v>295</v>
      </c>
      <c r="BJ25" s="66" t="s">
        <v>292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81.120270000000005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1.1720842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1.9998665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10.498939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1.4836800000000001</v>
      </c>
      <c r="AJ26" s="66" t="s">
        <v>331</v>
      </c>
      <c r="AK26" s="66">
        <v>320</v>
      </c>
      <c r="AL26" s="66">
        <v>400</v>
      </c>
      <c r="AM26" s="66">
        <v>0</v>
      </c>
      <c r="AN26" s="66">
        <v>1000</v>
      </c>
      <c r="AO26" s="66">
        <v>553.52919999999995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8.2930860000000006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3.2582879999999999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0.98099259999999999</v>
      </c>
    </row>
    <row r="33" spans="1:68" x14ac:dyDescent="0.3">
      <c r="A33" s="71" t="s">
        <v>303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304</v>
      </c>
      <c r="B34" s="70"/>
      <c r="C34" s="70"/>
      <c r="D34" s="70"/>
      <c r="E34" s="70"/>
      <c r="F34" s="70"/>
      <c r="H34" s="70" t="s">
        <v>332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305</v>
      </c>
      <c r="W34" s="70"/>
      <c r="X34" s="70"/>
      <c r="Y34" s="70"/>
      <c r="Z34" s="70"/>
      <c r="AA34" s="70"/>
      <c r="AC34" s="70" t="s">
        <v>333</v>
      </c>
      <c r="AD34" s="70"/>
      <c r="AE34" s="70"/>
      <c r="AF34" s="70"/>
      <c r="AG34" s="70"/>
      <c r="AH34" s="70"/>
      <c r="AJ34" s="70" t="s">
        <v>306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279</v>
      </c>
      <c r="C35" s="66" t="s">
        <v>280</v>
      </c>
      <c r="D35" s="66" t="s">
        <v>294</v>
      </c>
      <c r="E35" s="66" t="s">
        <v>295</v>
      </c>
      <c r="F35" s="66" t="s">
        <v>292</v>
      </c>
      <c r="H35" s="66"/>
      <c r="I35" s="66" t="s">
        <v>279</v>
      </c>
      <c r="J35" s="66" t="s">
        <v>280</v>
      </c>
      <c r="K35" s="66" t="s">
        <v>294</v>
      </c>
      <c r="L35" s="66" t="s">
        <v>295</v>
      </c>
      <c r="M35" s="66" t="s">
        <v>292</v>
      </c>
      <c r="O35" s="66"/>
      <c r="P35" s="66" t="s">
        <v>279</v>
      </c>
      <c r="Q35" s="66" t="s">
        <v>280</v>
      </c>
      <c r="R35" s="66" t="s">
        <v>294</v>
      </c>
      <c r="S35" s="66" t="s">
        <v>295</v>
      </c>
      <c r="T35" s="66" t="s">
        <v>292</v>
      </c>
      <c r="V35" s="66"/>
      <c r="W35" s="66" t="s">
        <v>279</v>
      </c>
      <c r="X35" s="66" t="s">
        <v>280</v>
      </c>
      <c r="Y35" s="66" t="s">
        <v>294</v>
      </c>
      <c r="Z35" s="66" t="s">
        <v>295</v>
      </c>
      <c r="AA35" s="66" t="s">
        <v>292</v>
      </c>
      <c r="AC35" s="66"/>
      <c r="AD35" s="66" t="s">
        <v>279</v>
      </c>
      <c r="AE35" s="66" t="s">
        <v>280</v>
      </c>
      <c r="AF35" s="66" t="s">
        <v>294</v>
      </c>
      <c r="AG35" s="66" t="s">
        <v>295</v>
      </c>
      <c r="AH35" s="66" t="s">
        <v>292</v>
      </c>
      <c r="AJ35" s="66"/>
      <c r="AK35" s="66" t="s">
        <v>279</v>
      </c>
      <c r="AL35" s="66" t="s">
        <v>280</v>
      </c>
      <c r="AM35" s="66" t="s">
        <v>294</v>
      </c>
      <c r="AN35" s="66" t="s">
        <v>295</v>
      </c>
      <c r="AO35" s="66" t="s">
        <v>292</v>
      </c>
    </row>
    <row r="36" spans="1:68" x14ac:dyDescent="0.3">
      <c r="A36" s="66" t="s">
        <v>17</v>
      </c>
      <c r="B36" s="66">
        <v>510</v>
      </c>
      <c r="C36" s="66">
        <v>700</v>
      </c>
      <c r="D36" s="66">
        <v>0</v>
      </c>
      <c r="E36" s="66">
        <v>2500</v>
      </c>
      <c r="F36" s="66">
        <v>361.85806000000002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861.83479999999997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5026.2219999999998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1972.4689000000001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62.751643999999999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91.514854</v>
      </c>
    </row>
    <row r="43" spans="1:68" x14ac:dyDescent="0.3">
      <c r="A43" s="71" t="s">
        <v>307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308</v>
      </c>
      <c r="B44" s="70"/>
      <c r="C44" s="70"/>
      <c r="D44" s="70"/>
      <c r="E44" s="70"/>
      <c r="F44" s="70"/>
      <c r="H44" s="70" t="s">
        <v>334</v>
      </c>
      <c r="I44" s="70"/>
      <c r="J44" s="70"/>
      <c r="K44" s="70"/>
      <c r="L44" s="70"/>
      <c r="M44" s="70"/>
      <c r="O44" s="70" t="s">
        <v>335</v>
      </c>
      <c r="P44" s="70"/>
      <c r="Q44" s="70"/>
      <c r="R44" s="70"/>
      <c r="S44" s="70"/>
      <c r="T44" s="70"/>
      <c r="V44" s="70" t="s">
        <v>309</v>
      </c>
      <c r="W44" s="70"/>
      <c r="X44" s="70"/>
      <c r="Y44" s="70"/>
      <c r="Z44" s="70"/>
      <c r="AA44" s="70"/>
      <c r="AC44" s="70" t="s">
        <v>310</v>
      </c>
      <c r="AD44" s="70"/>
      <c r="AE44" s="70"/>
      <c r="AF44" s="70"/>
      <c r="AG44" s="70"/>
      <c r="AH44" s="70"/>
      <c r="AJ44" s="70" t="s">
        <v>311</v>
      </c>
      <c r="AK44" s="70"/>
      <c r="AL44" s="70"/>
      <c r="AM44" s="70"/>
      <c r="AN44" s="70"/>
      <c r="AO44" s="70"/>
      <c r="AQ44" s="70" t="s">
        <v>312</v>
      </c>
      <c r="AR44" s="70"/>
      <c r="AS44" s="70"/>
      <c r="AT44" s="70"/>
      <c r="AU44" s="70"/>
      <c r="AV44" s="70"/>
      <c r="AX44" s="70" t="s">
        <v>336</v>
      </c>
      <c r="AY44" s="70"/>
      <c r="AZ44" s="70"/>
      <c r="BA44" s="70"/>
      <c r="BB44" s="70"/>
      <c r="BC44" s="70"/>
      <c r="BE44" s="70" t="s">
        <v>313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279</v>
      </c>
      <c r="C45" s="66" t="s">
        <v>280</v>
      </c>
      <c r="D45" s="66" t="s">
        <v>294</v>
      </c>
      <c r="E45" s="66" t="s">
        <v>295</v>
      </c>
      <c r="F45" s="66" t="s">
        <v>292</v>
      </c>
      <c r="H45" s="66"/>
      <c r="I45" s="66" t="s">
        <v>279</v>
      </c>
      <c r="J45" s="66" t="s">
        <v>280</v>
      </c>
      <c r="K45" s="66" t="s">
        <v>294</v>
      </c>
      <c r="L45" s="66" t="s">
        <v>295</v>
      </c>
      <c r="M45" s="66" t="s">
        <v>292</v>
      </c>
      <c r="O45" s="66"/>
      <c r="P45" s="66" t="s">
        <v>279</v>
      </c>
      <c r="Q45" s="66" t="s">
        <v>280</v>
      </c>
      <c r="R45" s="66" t="s">
        <v>294</v>
      </c>
      <c r="S45" s="66" t="s">
        <v>295</v>
      </c>
      <c r="T45" s="66" t="s">
        <v>292</v>
      </c>
      <c r="V45" s="66"/>
      <c r="W45" s="66" t="s">
        <v>279</v>
      </c>
      <c r="X45" s="66" t="s">
        <v>280</v>
      </c>
      <c r="Y45" s="66" t="s">
        <v>294</v>
      </c>
      <c r="Z45" s="66" t="s">
        <v>295</v>
      </c>
      <c r="AA45" s="66" t="s">
        <v>292</v>
      </c>
      <c r="AC45" s="66"/>
      <c r="AD45" s="66" t="s">
        <v>279</v>
      </c>
      <c r="AE45" s="66" t="s">
        <v>280</v>
      </c>
      <c r="AF45" s="66" t="s">
        <v>294</v>
      </c>
      <c r="AG45" s="66" t="s">
        <v>295</v>
      </c>
      <c r="AH45" s="66" t="s">
        <v>292</v>
      </c>
      <c r="AJ45" s="66"/>
      <c r="AK45" s="66" t="s">
        <v>279</v>
      </c>
      <c r="AL45" s="66" t="s">
        <v>280</v>
      </c>
      <c r="AM45" s="66" t="s">
        <v>294</v>
      </c>
      <c r="AN45" s="66" t="s">
        <v>295</v>
      </c>
      <c r="AO45" s="66" t="s">
        <v>292</v>
      </c>
      <c r="AQ45" s="66"/>
      <c r="AR45" s="66" t="s">
        <v>279</v>
      </c>
      <c r="AS45" s="66" t="s">
        <v>280</v>
      </c>
      <c r="AT45" s="66" t="s">
        <v>294</v>
      </c>
      <c r="AU45" s="66" t="s">
        <v>295</v>
      </c>
      <c r="AV45" s="66" t="s">
        <v>292</v>
      </c>
      <c r="AX45" s="66"/>
      <c r="AY45" s="66" t="s">
        <v>279</v>
      </c>
      <c r="AZ45" s="66" t="s">
        <v>280</v>
      </c>
      <c r="BA45" s="66" t="s">
        <v>294</v>
      </c>
      <c r="BB45" s="66" t="s">
        <v>295</v>
      </c>
      <c r="BC45" s="66" t="s">
        <v>292</v>
      </c>
      <c r="BE45" s="66"/>
      <c r="BF45" s="66" t="s">
        <v>279</v>
      </c>
      <c r="BG45" s="66" t="s">
        <v>280</v>
      </c>
      <c r="BH45" s="66" t="s">
        <v>294</v>
      </c>
      <c r="BI45" s="66" t="s">
        <v>295</v>
      </c>
      <c r="BJ45" s="66" t="s">
        <v>292</v>
      </c>
    </row>
    <row r="46" spans="1:68" x14ac:dyDescent="0.3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10.841656</v>
      </c>
      <c r="H46" s="66" t="s">
        <v>24</v>
      </c>
      <c r="I46" s="66">
        <v>7</v>
      </c>
      <c r="J46" s="66">
        <v>8</v>
      </c>
      <c r="K46" s="66">
        <v>0</v>
      </c>
      <c r="L46" s="66">
        <v>35</v>
      </c>
      <c r="M46" s="66">
        <v>6.1508265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1100.1744000000001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0.15409622000000001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1.5393593000000001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85.701909999999998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88.645129999999995</v>
      </c>
      <c r="AX46" s="66" t="s">
        <v>314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8" sqref="I28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315</v>
      </c>
      <c r="B2" s="62" t="s">
        <v>316</v>
      </c>
      <c r="C2" s="62" t="s">
        <v>317</v>
      </c>
      <c r="D2" s="62">
        <v>46</v>
      </c>
      <c r="E2" s="62">
        <v>1195.9867999999999</v>
      </c>
      <c r="F2" s="62">
        <v>125.42076</v>
      </c>
      <c r="G2" s="62">
        <v>33.627887999999999</v>
      </c>
      <c r="H2" s="62">
        <v>10.444712000000001</v>
      </c>
      <c r="I2" s="62">
        <v>23.183176</v>
      </c>
      <c r="J2" s="62">
        <v>55.571734999999997</v>
      </c>
      <c r="K2" s="62">
        <v>14.903559</v>
      </c>
      <c r="L2" s="62">
        <v>40.66818</v>
      </c>
      <c r="M2" s="62">
        <v>20.294150999999999</v>
      </c>
      <c r="N2" s="62">
        <v>2.2597315</v>
      </c>
      <c r="O2" s="62">
        <v>13.478711000000001</v>
      </c>
      <c r="P2" s="62">
        <v>793.7414</v>
      </c>
      <c r="Q2" s="62">
        <v>20.587046000000001</v>
      </c>
      <c r="R2" s="62">
        <v>626.75940000000003</v>
      </c>
      <c r="S2" s="62">
        <v>267.02963</v>
      </c>
      <c r="T2" s="62">
        <v>4316.7573000000002</v>
      </c>
      <c r="U2" s="62">
        <v>6.8636999999999997</v>
      </c>
      <c r="V2" s="62">
        <v>16.104821999999999</v>
      </c>
      <c r="W2" s="62">
        <v>171.90979999999999</v>
      </c>
      <c r="X2" s="62">
        <v>81.120270000000005</v>
      </c>
      <c r="Y2" s="62">
        <v>1.1720842</v>
      </c>
      <c r="Z2" s="62">
        <v>1.9998665</v>
      </c>
      <c r="AA2" s="62">
        <v>10.498939</v>
      </c>
      <c r="AB2" s="62">
        <v>1.4836800000000001</v>
      </c>
      <c r="AC2" s="62">
        <v>553.52919999999995</v>
      </c>
      <c r="AD2" s="62">
        <v>8.2930860000000006</v>
      </c>
      <c r="AE2" s="62">
        <v>3.2582879999999999</v>
      </c>
      <c r="AF2" s="62">
        <v>0.98099259999999999</v>
      </c>
      <c r="AG2" s="62">
        <v>361.85806000000002</v>
      </c>
      <c r="AH2" s="62">
        <v>166.66264000000001</v>
      </c>
      <c r="AI2" s="62">
        <v>195.19542000000001</v>
      </c>
      <c r="AJ2" s="62">
        <v>861.83479999999997</v>
      </c>
      <c r="AK2" s="62">
        <v>5026.2219999999998</v>
      </c>
      <c r="AL2" s="62">
        <v>62.751643999999999</v>
      </c>
      <c r="AM2" s="62">
        <v>1972.4689000000001</v>
      </c>
      <c r="AN2" s="62">
        <v>91.514854</v>
      </c>
      <c r="AO2" s="62">
        <v>10.841656</v>
      </c>
      <c r="AP2" s="62">
        <v>5.8601989999999997</v>
      </c>
      <c r="AQ2" s="62">
        <v>4.9814569999999998</v>
      </c>
      <c r="AR2" s="62">
        <v>6.1508265</v>
      </c>
      <c r="AS2" s="62">
        <v>1100.1744000000001</v>
      </c>
      <c r="AT2" s="62">
        <v>0.15409622000000001</v>
      </c>
      <c r="AU2" s="62">
        <v>1.5393593000000001</v>
      </c>
      <c r="AV2" s="62">
        <v>85.701909999999998</v>
      </c>
      <c r="AW2" s="62">
        <v>88.645129999999995</v>
      </c>
      <c r="AX2" s="62">
        <v>0.10975737000000001</v>
      </c>
      <c r="AY2" s="62">
        <v>0.60670215000000005</v>
      </c>
      <c r="AZ2" s="62">
        <v>820.02704000000006</v>
      </c>
      <c r="BA2" s="62">
        <v>35.434795000000001</v>
      </c>
      <c r="BB2" s="62">
        <v>10.952029</v>
      </c>
      <c r="BC2" s="62">
        <v>14.665516999999999</v>
      </c>
      <c r="BD2" s="62">
        <v>9.7511290000000006</v>
      </c>
      <c r="BE2" s="62">
        <v>0.84526179999999995</v>
      </c>
      <c r="BF2" s="62">
        <v>1.8610892999999999</v>
      </c>
      <c r="BG2" s="62">
        <v>0</v>
      </c>
      <c r="BH2" s="62">
        <v>0</v>
      </c>
      <c r="BI2" s="62">
        <v>1.8290333E-5</v>
      </c>
      <c r="BJ2" s="62">
        <v>9.5147705000000003E-3</v>
      </c>
      <c r="BK2" s="62">
        <v>0</v>
      </c>
      <c r="BL2" s="62">
        <v>0.11286283</v>
      </c>
      <c r="BM2" s="62">
        <v>2.9894675999999998</v>
      </c>
      <c r="BN2" s="62">
        <v>0.71628259999999999</v>
      </c>
      <c r="BO2" s="62">
        <v>70.220309999999998</v>
      </c>
      <c r="BP2" s="62">
        <v>11.526992</v>
      </c>
      <c r="BQ2" s="62">
        <v>28.183744000000001</v>
      </c>
      <c r="BR2" s="62">
        <v>98.589510000000004</v>
      </c>
      <c r="BS2" s="62">
        <v>30.418510000000001</v>
      </c>
      <c r="BT2" s="62">
        <v>6.9184393999999996</v>
      </c>
      <c r="BU2" s="62">
        <v>1.34196095E-2</v>
      </c>
      <c r="BV2" s="62">
        <v>6.0758951999999998E-2</v>
      </c>
      <c r="BW2" s="62">
        <v>0.59917485999999998</v>
      </c>
      <c r="BX2" s="62">
        <v>1.6529288</v>
      </c>
      <c r="BY2" s="62">
        <v>0.22875145</v>
      </c>
      <c r="BZ2" s="62">
        <v>5.7367059999999996E-4</v>
      </c>
      <c r="CA2" s="62">
        <v>2.8511555</v>
      </c>
      <c r="CB2" s="62">
        <v>2.2901362000000001E-2</v>
      </c>
      <c r="CC2" s="62">
        <v>0.65012619999999999</v>
      </c>
      <c r="CD2" s="62">
        <v>2.1178504999999999</v>
      </c>
      <c r="CE2" s="62">
        <v>1.5848359999999999E-2</v>
      </c>
      <c r="CF2" s="62">
        <v>0.63362414</v>
      </c>
      <c r="CG2" s="62">
        <v>0</v>
      </c>
      <c r="CH2" s="62">
        <v>8.7405869999999997E-2</v>
      </c>
      <c r="CI2" s="62">
        <v>3.1852833999999998E-3</v>
      </c>
      <c r="CJ2" s="62">
        <v>5.2666525999999996</v>
      </c>
      <c r="CK2" s="62">
        <v>3.7368224E-3</v>
      </c>
      <c r="CL2" s="62">
        <v>1.1503175000000001</v>
      </c>
      <c r="CM2" s="62">
        <v>3.1807121999999999</v>
      </c>
      <c r="CN2" s="62">
        <v>1131.5454999999999</v>
      </c>
      <c r="CO2" s="62">
        <v>1946.5986</v>
      </c>
      <c r="CP2" s="62">
        <v>1460.7977000000001</v>
      </c>
      <c r="CQ2" s="62">
        <v>502.29327000000001</v>
      </c>
      <c r="CR2" s="62">
        <v>236.05122</v>
      </c>
      <c r="CS2" s="62">
        <v>177.99583000000001</v>
      </c>
      <c r="CT2" s="62">
        <v>1078.5521000000001</v>
      </c>
      <c r="CU2" s="62">
        <v>711.00054999999998</v>
      </c>
      <c r="CV2" s="62">
        <v>509.92397999999997</v>
      </c>
      <c r="CW2" s="62">
        <v>868.16985999999997</v>
      </c>
      <c r="CX2" s="62">
        <v>255.19235</v>
      </c>
      <c r="CY2" s="62">
        <v>1395.4197999999999</v>
      </c>
      <c r="CZ2" s="62">
        <v>816.00603999999998</v>
      </c>
      <c r="DA2" s="62">
        <v>1687.2255</v>
      </c>
      <c r="DB2" s="62">
        <v>1632.2783999999999</v>
      </c>
      <c r="DC2" s="62">
        <v>2338.6212999999998</v>
      </c>
      <c r="DD2" s="62">
        <v>3823.2469999999998</v>
      </c>
      <c r="DE2" s="62">
        <v>1016.2074</v>
      </c>
      <c r="DF2" s="62">
        <v>1482.8418999999999</v>
      </c>
      <c r="DG2" s="62">
        <v>892.55190000000005</v>
      </c>
      <c r="DH2" s="62">
        <v>90.483339999999998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35.434795000000001</v>
      </c>
      <c r="B6">
        <f>BB2</f>
        <v>10.952029</v>
      </c>
      <c r="C6">
        <f>BC2</f>
        <v>14.665516999999999</v>
      </c>
      <c r="D6">
        <f>BD2</f>
        <v>9.7511290000000006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8" sqref="I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27764</v>
      </c>
      <c r="C2" s="57">
        <f ca="1">YEAR(TODAY())-YEAR(B2)+IF(TODAY()&gt;=DATE(YEAR(TODAY()),MONTH(B2),DAY(B2)),0,-1)</f>
        <v>46</v>
      </c>
      <c r="E2" s="53">
        <v>159.19999999999999</v>
      </c>
      <c r="F2" s="54" t="s">
        <v>40</v>
      </c>
      <c r="G2" s="53">
        <v>55.7</v>
      </c>
      <c r="H2" s="52" t="s">
        <v>42</v>
      </c>
      <c r="I2" s="73">
        <f>ROUND(G3/E3^2,1)</f>
        <v>22</v>
      </c>
    </row>
    <row r="3" spans="1:9" x14ac:dyDescent="0.3">
      <c r="E3" s="52">
        <f>E2/100</f>
        <v>1.5919999999999999</v>
      </c>
      <c r="F3" s="52" t="s">
        <v>41</v>
      </c>
      <c r="G3" s="52">
        <f>G2</f>
        <v>55.7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박옥단, ID : H1800129)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04월 27일 15:35:52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23" sqref="X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44678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46</v>
      </c>
      <c r="G12" s="152"/>
      <c r="H12" s="152"/>
      <c r="I12" s="152"/>
      <c r="K12" s="123">
        <f>'개인정보 및 신체계측 입력'!E2</f>
        <v>159.19999999999999</v>
      </c>
      <c r="L12" s="124"/>
      <c r="M12" s="117">
        <f>'개인정보 및 신체계측 입력'!G2</f>
        <v>55.7</v>
      </c>
      <c r="N12" s="118"/>
      <c r="O12" s="113" t="s">
        <v>272</v>
      </c>
      <c r="P12" s="107"/>
      <c r="Q12" s="110">
        <f>'개인정보 및 신체계측 입력'!I2</f>
        <v>22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박옥단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58.438000000000002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15.669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25.893000000000001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0.7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25.7</v>
      </c>
      <c r="L72" s="37" t="s">
        <v>54</v>
      </c>
      <c r="M72" s="37">
        <f>ROUND('DRIs DATA'!K8,1)</f>
        <v>9.3000000000000007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83.57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134.21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81.12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98.91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45.23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335.08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108.42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1900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2022-04-27T06:38:37Z</dcterms:modified>
</cp:coreProperties>
</file>