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810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<sst xmlns="http://schemas.openxmlformats.org/spreadsheetml/2006/main" count="692" uniqueCount="338">
  <si>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</si>
  <si>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</si>
  <si>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</si>
  <si>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</si>
  <si>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</si>
  <si>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</si>
  <si>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</si>
  <si>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</si>
  <si>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</si>
  <si>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</si>
  <si>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</si>
  <si>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</si>
  <si>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</si>
  <si>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</si>
  <si>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</si>
  <si>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</si>
  <si>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</si>
  <si>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</si>
  <si>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</si>
  <si>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</si>
  <si>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</si>
  <si>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</si>
  <si>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</si>
  <si>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</si>
  <si>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</si>
  <si>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</si>
  <si>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</si>
  <si>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</si>
  <si>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</si>
  <si>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</si>
  <si>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</si>
  <si>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</si>
  <si>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</si>
  <si>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</si>
  <si>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</si>
  <si>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</si>
  <si>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</si>
  <si>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</si>
  <si>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</si>
  <si>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</si>
  <si>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</si>
  <si>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</si>
  <si>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</si>
  <si>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</si>
  <si>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</si>
  <si>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</si>
  <si>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</si>
  <si>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</si>
  <si>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</si>
  <si>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</si>
  <si>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</si>
  <si>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</si>
  <si>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</si>
  <si>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</si>
  <si>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</si>
  <si>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</si>
  <si>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</si>
  <si>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</si>
  <si>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</si>
  <si>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</si>
  <si>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</si>
  <si>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</si>
  <si>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</si>
  <si>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</si>
  <si>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</si>
  <si>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</si>
  <si>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</si>
  <si>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</si>
  <si>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</si>
  <si>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</si>
  <si>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</si>
  <si>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</si>
  <si>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</si>
  <si>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</si>
  <si>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</si>
  <si>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</si>
  <si>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</si>
  <si>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</si>
  <si>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</si>
  <si>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</si>
  <si>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</si>
  <si>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</si>
  <si>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</si>
  <si>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</si>
  <si>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</si>
  <si>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</si>
  <si>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</si>
  <si>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</si>
  <si>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</si>
  <si>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</si>
  <si>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</si>
  <si>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</si>
  <si>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</si>
  <si>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</si>
  <si>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</si>
  <si>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</si>
  <si>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</si>
  <si>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</si>
  <si>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</si>
  <si>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</si>
  <si>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</si>
  <si>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</si>
  <si>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</si>
  <si>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</si>
  <si>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</si>
  <si>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</si>
  <si>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</si>
  <si>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</si>
  <si>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</si>
  <si>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</si>
  <si>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</si>
  <si>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</si>
  <si>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</si>
  <si>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</si>
  <si>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</si>
  <si>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</si>
  <si>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</si>
  <si>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</si>
  <si>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</si>
  <si>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</si>
  <si>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</si>
  <si>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</si>
  <si>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</si>
  <si>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</si>
  <si>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</si>
  <si>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</si>
  <si>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</si>
  <si>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</si>
  <si>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</si>
  <si>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</si>
  <si>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</si>
  <si>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</si>
  <si>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</si>
  <si>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</si>
  <si>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</si>
  <si>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</si>
  <si>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</si>
  <si>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</si>
  <si>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</si>
  <si>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</si>
  <si>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</si>
  <si>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</si>
  <si>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</si>
  <si>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</si>
  <si>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</si>
  <si>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</si>
  <si>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</si>
  <si>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</si>
  <si>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</si>
  <si>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</si>
  <si>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</si>
  <si>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</si>
  <si>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</si>
  <si>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</si>
  <si>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</si>
  <si>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</si>
  <si>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</si>
  <si>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</si>
  <si>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</si>
  <si>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</si>
  <si>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</si>
  <si>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</si>
  <si>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</si>
  <si>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</si>
  <si>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</si>
  <si>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</si>
  <si>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</si>
  <si>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</si>
  <si>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</si>
  <si>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</si>
  <si>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</si>
  <si>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</si>
  <si>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</si>
  <si>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</si>
  <si>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</si>
  <si>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</si>
  <si>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</si>
  <si>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</si>
  <si>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</si>
  <si>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</si>
  <si>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</si>
  <si>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</si>
  <si>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</si>
  <si>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</si>
  <si>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</si>
  <si>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</si>
  <si>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</si>
  <si>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</si>
  <si>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</si>
  <si>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</si>
  <si>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</si>
  <si>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</si>
  <si>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</si>
  <si>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</si>
  <si>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</si>
  <si>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</si>
  <si>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</si>
  <si>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</si>
  <si>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</si>
  <si>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</si>
  <si>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</si>
  <si>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</si>
  <si>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</si>
  <si>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</si>
  <si>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</si>
  <si>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</si>
  <si>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</si>
  <si>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</si>
  <si>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</si>
  <si>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</si>
  <si>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</si>
  <si>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</si>
  <si>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</si>
  <si>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</si>
  <si>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</si>
  <si>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</si>
  <si>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</si>
  <si>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</si>
  <si>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</si>
  <si>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</si>
  <si>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</si>
  <si>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</si>
  <si>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</si>
  <si>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</si>
  <si>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</si>
  <si>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</si>
  <si>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</si>
  <si>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</si>
  <si>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</si>
  <si>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</si>
  <si>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</si>
  <si>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</si>
  <si>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</si>
  <si>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</si>
  <si>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</si>
  <si>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</si>
  <si>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</si>
  <si>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</si>
  <si>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</si>
  <si>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</si>
  <si>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</si>
  <si>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</si>
  <si>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</si>
  <si>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</si>
  <si>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</si>
  <si>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</si>
  <si>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</si>
  <si>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</si>
  <si>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</si>
  <si>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</si>
  <si>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</si>
  <si>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</si>
  <si>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</si>
  <si>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</si>
  <si>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</si>
  <si>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</si>
  <si>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</si>
  <si>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</si>
  <si>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</si>
  <si>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</si>
  <si>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</si>
  <si>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</si>
  <si>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</si>
  <si>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</si>
  <si>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</si>
  <si>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</si>
  <si>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</si>
  <si>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</si>
  <si>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</si>
  <si>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</si>
  <si>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</si>
  <si>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</si>
  <si>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</si>
  <si>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</si>
  <si>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</si>
  <si>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</si>
  <si>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</si>
  <si>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다량영양소</t>
    <phoneticPr fontId="1" type="noConversion"/>
  </si>
  <si>
    <t>불포화지방산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</si>
  <si>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</si>
  <si>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</si>
  <si>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</si>
  <si>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</si>
  <si>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</si>
  <si>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</si>
  <si>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</si>
  <si>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</si>
  <si>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</si>
  <si>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비타민A(μg RAE/일)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</si>
  <si>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</si>
  <si>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</si>
  <si>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</si>
  <si>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에너지(kcal)</t>
    <phoneticPr fontId="1" type="noConversion"/>
  </si>
  <si>
    <t>섭취량</t>
    <phoneticPr fontId="1" type="noConversion"/>
  </si>
  <si>
    <t>지방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</si>
  <si>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</si>
  <si>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</si>
  <si>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</si>
  <si>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</si>
  <si>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</si>
  <si>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</si>
  <si>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</si>
  <si>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</si>
  <si>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M</t>
  </si>
  <si>
    <t>판토텐산</t>
    <phoneticPr fontId="1" type="noConversion"/>
  </si>
  <si>
    <t>비오틴</t>
    <phoneticPr fontId="1" type="noConversion"/>
  </si>
  <si>
    <t>권장섭취량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</si>
  <si>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</si>
  <si>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</si>
  <si>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</si>
  <si>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</si>
  <si>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</si>
  <si>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</si>
  <si>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</si>
  <si>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</si>
  <si>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</si>
  <si>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</si>
  <si>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</si>
  <si>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</si>
  <si>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</si>
  <si>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</si>
  <si>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</si>
  <si>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출력시각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</si>
  <si>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</si>
  <si>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</si>
  <si>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</si>
  <si>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비타민K</t>
    <phoneticPr fontId="1" type="noConversion"/>
  </si>
  <si>
    <t>수용성 비타민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</si>
  <si>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</si>
  <si>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</si>
  <si>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</si>
  <si>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망간</t>
    <phoneticPr fontId="1" type="noConversion"/>
  </si>
  <si>
    <t>크롬</t>
    <phoneticPr fontId="1" type="noConversion"/>
  </si>
  <si>
    <t>크롬(ug/일)</t>
    <phoneticPr fontId="1" type="noConversion"/>
  </si>
  <si>
    <t>H1800131</t>
  </si>
  <si>
    <t>이영철</t>
  </si>
  <si>
    <t>(설문지 : FFQ 95문항 설문지, 사용자 : 이영철, ID : H1800131)</t>
  </si>
  <si>
    <t>2022년 05월 04일 13:36:22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</si>
</sst>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83.507499999999993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354280"/>
        <c:axId val="562351536"/>
      </c:barChart>
      <c:catAx>
        <c:axId val="56235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351536"/>
        <c:crosses val="autoZero"/>
        <c:auto val="1"/>
        <c:lblAlgn val="ctr"/>
        <c:lblOffset val="100"/>
        <c:noMultiLvlLbl val="0"/>
      </c:catAx>
      <c:valAx>
        <c:axId val="562351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35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2.4290674000000001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701568"/>
        <c:axId val="556700000"/>
      </c:barChart>
      <c:catAx>
        <c:axId val="55670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700000"/>
        <c:crosses val="autoZero"/>
        <c:auto val="1"/>
        <c:lblAlgn val="ctr"/>
        <c:lblOffset val="100"/>
        <c:noMultiLvlLbl val="0"/>
      </c:catAx>
      <c:valAx>
        <c:axId val="556700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70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5.2095209999999996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695296"/>
        <c:axId val="556698432"/>
      </c:barChart>
      <c:catAx>
        <c:axId val="55669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698432"/>
        <c:crosses val="autoZero"/>
        <c:auto val="1"/>
        <c:lblAlgn val="ctr"/>
        <c:lblOffset val="100"/>
        <c:noMultiLvlLbl val="0"/>
      </c:catAx>
      <c:valAx>
        <c:axId val="55669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69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1504.7094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696080"/>
        <c:axId val="556701176"/>
      </c:barChart>
      <c:catAx>
        <c:axId val="55669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701176"/>
        <c:crosses val="autoZero"/>
        <c:auto val="1"/>
        <c:lblAlgn val="ctr"/>
        <c:lblOffset val="100"/>
        <c:noMultiLvlLbl val="0"/>
      </c:catAx>
      <c:valAx>
        <c:axId val="556701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69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4495.1356999999998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697256"/>
        <c:axId val="556698824"/>
      </c:barChart>
      <c:catAx>
        <c:axId val="55669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698824"/>
        <c:crosses val="autoZero"/>
        <c:auto val="1"/>
        <c:lblAlgn val="ctr"/>
        <c:lblOffset val="100"/>
        <c:noMultiLvlLbl val="0"/>
      </c:catAx>
      <c:valAx>
        <c:axId val="5566988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69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118.38262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701960"/>
        <c:axId val="556702352"/>
      </c:barChart>
      <c:catAx>
        <c:axId val="55670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702352"/>
        <c:crosses val="autoZero"/>
        <c:auto val="1"/>
        <c:lblAlgn val="ctr"/>
        <c:lblOffset val="100"/>
        <c:noMultiLvlLbl val="0"/>
      </c:catAx>
      <c:valAx>
        <c:axId val="55670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70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126.86777499999999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696472"/>
        <c:axId val="267107560"/>
      </c:barChart>
      <c:catAx>
        <c:axId val="55669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107560"/>
        <c:crosses val="autoZero"/>
        <c:auto val="1"/>
        <c:lblAlgn val="ctr"/>
        <c:lblOffset val="100"/>
        <c:noMultiLvlLbl val="0"/>
      </c:catAx>
      <c:valAx>
        <c:axId val="267107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69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14.215498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852248"/>
        <c:axId val="557854208"/>
      </c:barChart>
      <c:catAx>
        <c:axId val="55785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54208"/>
        <c:crosses val="autoZero"/>
        <c:auto val="1"/>
        <c:lblAlgn val="ctr"/>
        <c:lblOffset val="100"/>
        <c:noMultiLvlLbl val="0"/>
      </c:catAx>
      <c:valAx>
        <c:axId val="557854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5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689.28925000000004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853424"/>
        <c:axId val="557853032"/>
      </c:barChart>
      <c:catAx>
        <c:axId val="55785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53032"/>
        <c:crosses val="autoZero"/>
        <c:auto val="1"/>
        <c:lblAlgn val="ctr"/>
        <c:lblOffset val="100"/>
        <c:noMultiLvlLbl val="0"/>
      </c:catAx>
      <c:valAx>
        <c:axId val="5578530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5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1.7516337E-2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851856"/>
        <c:axId val="557851464"/>
      </c:barChart>
      <c:catAx>
        <c:axId val="55785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51464"/>
        <c:crosses val="autoZero"/>
        <c:auto val="1"/>
        <c:lblAlgn val="ctr"/>
        <c:lblOffset val="100"/>
        <c:noMultiLvlLbl val="0"/>
      </c:catAx>
      <c:valAx>
        <c:axId val="557851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5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4.3311789999999997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91256"/>
        <c:axId val="565694000"/>
      </c:barChart>
      <c:catAx>
        <c:axId val="56569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94000"/>
        <c:crosses val="autoZero"/>
        <c:auto val="1"/>
        <c:lblAlgn val="ctr"/>
        <c:lblOffset val="100"/>
        <c:noMultiLvlLbl val="0"/>
      </c:catAx>
      <c:valAx>
        <c:axId val="565694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9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28.540666999999999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353888"/>
        <c:axId val="562352320"/>
      </c:barChart>
      <c:catAx>
        <c:axId val="56235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352320"/>
        <c:crosses val="autoZero"/>
        <c:auto val="1"/>
        <c:lblAlgn val="ctr"/>
        <c:lblOffset val="100"/>
        <c:noMultiLvlLbl val="0"/>
      </c:catAx>
      <c:valAx>
        <c:axId val="562352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35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179.32876999999999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92824"/>
        <c:axId val="565697528"/>
      </c:barChart>
      <c:catAx>
        <c:axId val="56569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97528"/>
        <c:crosses val="autoZero"/>
        <c:auto val="1"/>
        <c:lblAlgn val="ctr"/>
        <c:lblOffset val="100"/>
        <c:noMultiLvlLbl val="0"/>
      </c:catAx>
      <c:valAx>
        <c:axId val="565697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9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111.06153999999999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95960"/>
        <c:axId val="565697136"/>
      </c:barChart>
      <c:catAx>
        <c:axId val="56569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97136"/>
        <c:crosses val="autoZero"/>
        <c:auto val="1"/>
        <c:lblAlgn val="ctr"/>
        <c:lblOffset val="100"/>
        <c:noMultiLvlLbl val="0"/>
      </c:catAx>
      <c:valAx>
        <c:axId val="565697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9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2.8620000000000001</c:v>
                </c:pt>
                <c:pt idx="1">
                  <c:v>5.9989999999999997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5690864"/>
        <c:axId val="565695176"/>
      </c:barChart>
      <c:catAx>
        <c:axId val="56569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95176"/>
        <c:crosses val="autoZero"/>
        <c:auto val="1"/>
        <c:lblAlgn val="ctr"/>
        <c:lblOffset val="100"/>
        <c:noMultiLvlLbl val="0"/>
      </c:catAx>
      <c:valAx>
        <c:axId val="565695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9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12.959669</c:v>
                </c:pt>
                <c:pt idx="1">
                  <c:v>14.192337999999999</c:v>
                </c:pt>
                <c:pt idx="2">
                  <c:v>10.748950000000001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512.80330000000004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92432"/>
        <c:axId val="565693216"/>
      </c:barChart>
      <c:catAx>
        <c:axId val="56569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93216"/>
        <c:crosses val="autoZero"/>
        <c:auto val="1"/>
        <c:lblAlgn val="ctr"/>
        <c:lblOffset val="100"/>
        <c:noMultiLvlLbl val="0"/>
      </c:catAx>
      <c:valAx>
        <c:axId val="565693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9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16.893229000000002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93608"/>
        <c:axId val="565695568"/>
      </c:barChart>
      <c:catAx>
        <c:axId val="56569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95568"/>
        <c:crosses val="autoZero"/>
        <c:auto val="1"/>
        <c:lblAlgn val="ctr"/>
        <c:lblOffset val="100"/>
        <c:noMultiLvlLbl val="0"/>
      </c:catAx>
      <c:valAx>
        <c:axId val="565695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9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79.444999999999993</c:v>
                </c:pt>
                <c:pt idx="1">
                  <c:v>7.117</c:v>
                </c:pt>
                <c:pt idx="2">
                  <c:v>13.438000000000001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5696352"/>
        <c:axId val="555966608"/>
      </c:barChart>
      <c:catAx>
        <c:axId val="56569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966608"/>
        <c:crosses val="autoZero"/>
        <c:auto val="1"/>
        <c:lblAlgn val="ctr"/>
        <c:lblOffset val="100"/>
        <c:noMultiLvlLbl val="0"/>
      </c:catAx>
      <c:valAx>
        <c:axId val="555966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9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3033.2782999999999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968960"/>
        <c:axId val="555969744"/>
      </c:barChart>
      <c:catAx>
        <c:axId val="555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969744"/>
        <c:crosses val="autoZero"/>
        <c:auto val="1"/>
        <c:lblAlgn val="ctr"/>
        <c:lblOffset val="100"/>
        <c:noMultiLvlLbl val="0"/>
      </c:catAx>
      <c:valAx>
        <c:axId val="555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96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218.57599999999999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962296"/>
        <c:axId val="555968176"/>
      </c:barChart>
      <c:catAx>
        <c:axId val="55596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968176"/>
        <c:crosses val="autoZero"/>
        <c:auto val="1"/>
        <c:lblAlgn val="ctr"/>
        <c:lblOffset val="100"/>
        <c:noMultiLvlLbl val="0"/>
      </c:catAx>
      <c:valAx>
        <c:axId val="555968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96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555.32180000000005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965432"/>
        <c:axId val="555965824"/>
      </c:barChart>
      <c:catAx>
        <c:axId val="55596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965824"/>
        <c:crosses val="autoZero"/>
        <c:auto val="1"/>
        <c:lblAlgn val="ctr"/>
        <c:lblOffset val="100"/>
        <c:noMultiLvlLbl val="0"/>
      </c:catAx>
      <c:valAx>
        <c:axId val="555965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96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2.4686111999999998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356240"/>
        <c:axId val="562352712"/>
      </c:barChart>
      <c:catAx>
        <c:axId val="56235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352712"/>
        <c:crosses val="autoZero"/>
        <c:auto val="1"/>
        <c:lblAlgn val="ctr"/>
        <c:lblOffset val="100"/>
        <c:noMultiLvlLbl val="0"/>
      </c:catAx>
      <c:valAx>
        <c:axId val="562352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35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5133.7479999999996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965040"/>
        <c:axId val="555962688"/>
      </c:barChart>
      <c:catAx>
        <c:axId val="55596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962688"/>
        <c:crosses val="autoZero"/>
        <c:auto val="1"/>
        <c:lblAlgn val="ctr"/>
        <c:lblOffset val="100"/>
        <c:noMultiLvlLbl val="0"/>
      </c:catAx>
      <c:valAx>
        <c:axId val="55596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96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17.763293999999998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963080"/>
        <c:axId val="555967392"/>
      </c:barChart>
      <c:catAx>
        <c:axId val="55596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967392"/>
        <c:crosses val="autoZero"/>
        <c:auto val="1"/>
        <c:lblAlgn val="ctr"/>
        <c:lblOffset val="100"/>
        <c:noMultiLvlLbl val="0"/>
      </c:catAx>
      <c:valAx>
        <c:axId val="55596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96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2.0552351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967784"/>
        <c:axId val="555964648"/>
      </c:barChart>
      <c:catAx>
        <c:axId val="55596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964648"/>
        <c:crosses val="autoZero"/>
        <c:auto val="1"/>
        <c:lblAlgn val="ctr"/>
        <c:lblOffset val="100"/>
        <c:noMultiLvlLbl val="0"/>
      </c:catAx>
      <c:valAx>
        <c:axId val="555964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96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273.29289999999997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349968"/>
        <c:axId val="267105600"/>
      </c:barChart>
      <c:catAx>
        <c:axId val="56234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105600"/>
        <c:crosses val="autoZero"/>
        <c:auto val="1"/>
        <c:lblAlgn val="ctr"/>
        <c:lblOffset val="100"/>
        <c:noMultiLvlLbl val="0"/>
      </c:catAx>
      <c:valAx>
        <c:axId val="267105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34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1.4638177000000001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7109520"/>
        <c:axId val="267110304"/>
      </c:barChart>
      <c:catAx>
        <c:axId val="26710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110304"/>
        <c:crosses val="autoZero"/>
        <c:auto val="1"/>
        <c:lblAlgn val="ctr"/>
        <c:lblOffset val="100"/>
        <c:noMultiLvlLbl val="0"/>
      </c:catAx>
      <c:valAx>
        <c:axId val="267110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710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19.867972999999999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353104"/>
        <c:axId val="562354672"/>
      </c:barChart>
      <c:catAx>
        <c:axId val="56235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354672"/>
        <c:crosses val="autoZero"/>
        <c:auto val="1"/>
        <c:lblAlgn val="ctr"/>
        <c:lblOffset val="100"/>
        <c:noMultiLvlLbl val="0"/>
      </c:catAx>
      <c:valAx>
        <c:axId val="562354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35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2.0552351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357416"/>
        <c:axId val="265881520"/>
      </c:barChart>
      <c:catAx>
        <c:axId val="56235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881520"/>
        <c:crosses val="autoZero"/>
        <c:auto val="1"/>
        <c:lblAlgn val="ctr"/>
        <c:lblOffset val="100"/>
        <c:noMultiLvlLbl val="0"/>
      </c:catAx>
      <c:valAx>
        <c:axId val="265881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35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543.06089999999995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883480"/>
        <c:axId val="265883872"/>
      </c:barChart>
      <c:catAx>
        <c:axId val="26588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883872"/>
        <c:crosses val="autoZero"/>
        <c:auto val="1"/>
        <c:lblAlgn val="ctr"/>
        <c:lblOffset val="100"/>
        <c:noMultiLvlLbl val="0"/>
      </c:catAx>
      <c:valAx>
        <c:axId val="26588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88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7.9274405999999997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697648"/>
        <c:axId val="556696864"/>
      </c:barChart>
      <c:catAx>
        <c:axId val="55669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696864"/>
        <c:crosses val="autoZero"/>
        <c:auto val="1"/>
        <c:lblAlgn val="ctr"/>
        <c:lblOffset val="100"/>
        <c:noMultiLvlLbl val="0"/>
      </c:catAx>
      <c:valAx>
        <c:axId val="556696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69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이영철, ID : H1800131)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05월 04일 13:36:22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2200</v>
      </c>
      <c r="C6" s="60">
        <f>'DRIs DATA 입력'!C6</f>
        <v>3033.2782999999999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83.507499999999993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28.540666999999999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79.444999999999993</v>
      </c>
      <c r="G8" s="60">
        <f>'DRIs DATA 입력'!G8</f>
        <v>7.117</v>
      </c>
      <c r="H8" s="60">
        <f>'DRIs DATA 입력'!H8</f>
        <v>13.438000000000001</v>
      </c>
      <c r="I8" s="47"/>
      <c r="J8" s="60" t="s">
        <v>217</v>
      </c>
      <c r="K8" s="60">
        <f>'DRIs DATA 입력'!K8</f>
        <v>2.8620000000000001</v>
      </c>
      <c r="L8" s="60">
        <f>'DRIs DATA 입력'!L8</f>
        <v>5.9989999999999997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512.80330000000004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16.893229000000002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2.4686111999999998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273.29289999999997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218.57599999999999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2.4477606000000001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1.4638177000000001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19.867972999999999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2.0552351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543.06089999999995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7.9274405999999997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2.4290674000000001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5.2095209999999996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555.32180000000005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1504.7094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5133.7479999999996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4495.1356999999998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118.38262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126.86777499999999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3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17.763293999999998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14.215498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689.28925000000004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1.7516337E-2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4.3311789999999997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179.32876999999999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111.06153999999999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XFD1048576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276</v>
      </c>
      <c r="B1" s="62" t="s">
        <v>336</v>
      </c>
      <c r="G1" s="63" t="s">
        <v>322</v>
      </c>
      <c r="H1" s="62" t="s">
        <v>337</v>
      </c>
    </row>
    <row r="3" spans="1:27" x14ac:dyDescent="0.3">
      <c r="A3" s="72" t="s">
        <v>277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3">
      <c r="A4" s="70" t="s">
        <v>292</v>
      </c>
      <c r="B4" s="70"/>
      <c r="C4" s="70"/>
      <c r="E4" s="67" t="s">
        <v>323</v>
      </c>
      <c r="F4" s="68"/>
      <c r="G4" s="68"/>
      <c r="H4" s="69"/>
      <c r="J4" s="67" t="s">
        <v>278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324</v>
      </c>
      <c r="V4" s="70"/>
      <c r="W4" s="70"/>
      <c r="X4" s="70"/>
      <c r="Y4" s="70"/>
      <c r="Z4" s="70"/>
    </row>
    <row r="5" spans="1:27" x14ac:dyDescent="0.3">
      <c r="A5" s="66"/>
      <c r="B5" s="66" t="s">
        <v>325</v>
      </c>
      <c r="C5" s="66" t="s">
        <v>293</v>
      </c>
      <c r="E5" s="66"/>
      <c r="F5" s="66" t="s">
        <v>51</v>
      </c>
      <c r="G5" s="66" t="s">
        <v>294</v>
      </c>
      <c r="H5" s="66" t="s">
        <v>47</v>
      </c>
      <c r="J5" s="66"/>
      <c r="K5" s="66" t="s">
        <v>279</v>
      </c>
      <c r="L5" s="66" t="s">
        <v>280</v>
      </c>
      <c r="N5" s="66"/>
      <c r="O5" s="66" t="s">
        <v>281</v>
      </c>
      <c r="P5" s="66" t="s">
        <v>306</v>
      </c>
      <c r="Q5" s="66" t="s">
        <v>295</v>
      </c>
      <c r="R5" s="66" t="s">
        <v>296</v>
      </c>
      <c r="S5" s="66" t="s">
        <v>293</v>
      </c>
      <c r="U5" s="66"/>
      <c r="V5" s="66" t="s">
        <v>281</v>
      </c>
      <c r="W5" s="66" t="s">
        <v>306</v>
      </c>
      <c r="X5" s="66" t="s">
        <v>295</v>
      </c>
      <c r="Y5" s="66" t="s">
        <v>296</v>
      </c>
      <c r="Z5" s="66" t="s">
        <v>293</v>
      </c>
    </row>
    <row r="6" spans="1:27" x14ac:dyDescent="0.3">
      <c r="A6" s="66" t="s">
        <v>292</v>
      </c>
      <c r="B6" s="66">
        <v>2200</v>
      </c>
      <c r="C6" s="66">
        <v>3033.2782999999999</v>
      </c>
      <c r="E6" s="66" t="s">
        <v>282</v>
      </c>
      <c r="F6" s="66">
        <v>55</v>
      </c>
      <c r="G6" s="66">
        <v>15</v>
      </c>
      <c r="H6" s="66">
        <v>7</v>
      </c>
      <c r="J6" s="66" t="s">
        <v>282</v>
      </c>
      <c r="K6" s="66">
        <v>0.1</v>
      </c>
      <c r="L6" s="66">
        <v>4</v>
      </c>
      <c r="N6" s="66" t="s">
        <v>283</v>
      </c>
      <c r="O6" s="66">
        <v>50</v>
      </c>
      <c r="P6" s="66">
        <v>60</v>
      </c>
      <c r="Q6" s="66">
        <v>0</v>
      </c>
      <c r="R6" s="66">
        <v>0</v>
      </c>
      <c r="S6" s="66">
        <v>83.507499999999993</v>
      </c>
      <c r="U6" s="66" t="s">
        <v>284</v>
      </c>
      <c r="V6" s="66">
        <v>0</v>
      </c>
      <c r="W6" s="66">
        <v>0</v>
      </c>
      <c r="X6" s="66">
        <v>25</v>
      </c>
      <c r="Y6" s="66">
        <v>0</v>
      </c>
      <c r="Z6" s="66">
        <v>28.540666999999999</v>
      </c>
    </row>
    <row r="7" spans="1:27" x14ac:dyDescent="0.3">
      <c r="E7" s="66" t="s">
        <v>285</v>
      </c>
      <c r="F7" s="66">
        <v>65</v>
      </c>
      <c r="G7" s="66">
        <v>30</v>
      </c>
      <c r="H7" s="66">
        <v>20</v>
      </c>
      <c r="J7" s="66" t="s">
        <v>285</v>
      </c>
      <c r="K7" s="66">
        <v>1</v>
      </c>
      <c r="L7" s="66">
        <v>10</v>
      </c>
    </row>
    <row r="8" spans="1:27" x14ac:dyDescent="0.3">
      <c r="E8" s="66" t="s">
        <v>286</v>
      </c>
      <c r="F8" s="66">
        <v>79.444999999999993</v>
      </c>
      <c r="G8" s="66">
        <v>7.117</v>
      </c>
      <c r="H8" s="66">
        <v>13.438000000000001</v>
      </c>
      <c r="J8" s="66" t="s">
        <v>286</v>
      </c>
      <c r="K8" s="66">
        <v>2.8620000000000001</v>
      </c>
      <c r="L8" s="66">
        <v>5.9989999999999997</v>
      </c>
    </row>
    <row r="13" spans="1:27" x14ac:dyDescent="0.3">
      <c r="A13" s="71" t="s">
        <v>287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3">
      <c r="A14" s="70" t="s">
        <v>297</v>
      </c>
      <c r="B14" s="70"/>
      <c r="C14" s="70"/>
      <c r="D14" s="70"/>
      <c r="E14" s="70"/>
      <c r="F14" s="70"/>
      <c r="H14" s="70" t="s">
        <v>298</v>
      </c>
      <c r="I14" s="70"/>
      <c r="J14" s="70"/>
      <c r="K14" s="70"/>
      <c r="L14" s="70"/>
      <c r="M14" s="70"/>
      <c r="O14" s="70" t="s">
        <v>299</v>
      </c>
      <c r="P14" s="70"/>
      <c r="Q14" s="70"/>
      <c r="R14" s="70"/>
      <c r="S14" s="70"/>
      <c r="T14" s="70"/>
      <c r="V14" s="70" t="s">
        <v>326</v>
      </c>
      <c r="W14" s="70"/>
      <c r="X14" s="70"/>
      <c r="Y14" s="70"/>
      <c r="Z14" s="70"/>
      <c r="AA14" s="70"/>
    </row>
    <row r="15" spans="1:27" x14ac:dyDescent="0.3">
      <c r="A15" s="66"/>
      <c r="B15" s="66" t="s">
        <v>281</v>
      </c>
      <c r="C15" s="66" t="s">
        <v>306</v>
      </c>
      <c r="D15" s="66" t="s">
        <v>295</v>
      </c>
      <c r="E15" s="66" t="s">
        <v>296</v>
      </c>
      <c r="F15" s="66" t="s">
        <v>293</v>
      </c>
      <c r="H15" s="66"/>
      <c r="I15" s="66" t="s">
        <v>281</v>
      </c>
      <c r="J15" s="66" t="s">
        <v>306</v>
      </c>
      <c r="K15" s="66" t="s">
        <v>295</v>
      </c>
      <c r="L15" s="66" t="s">
        <v>296</v>
      </c>
      <c r="M15" s="66" t="s">
        <v>293</v>
      </c>
      <c r="O15" s="66"/>
      <c r="P15" s="66" t="s">
        <v>281</v>
      </c>
      <c r="Q15" s="66" t="s">
        <v>306</v>
      </c>
      <c r="R15" s="66" t="s">
        <v>295</v>
      </c>
      <c r="S15" s="66" t="s">
        <v>296</v>
      </c>
      <c r="T15" s="66" t="s">
        <v>293</v>
      </c>
      <c r="V15" s="66"/>
      <c r="W15" s="66" t="s">
        <v>281</v>
      </c>
      <c r="X15" s="66" t="s">
        <v>306</v>
      </c>
      <c r="Y15" s="66" t="s">
        <v>295</v>
      </c>
      <c r="Z15" s="66" t="s">
        <v>296</v>
      </c>
      <c r="AA15" s="66" t="s">
        <v>293</v>
      </c>
    </row>
    <row r="16" spans="1:27" x14ac:dyDescent="0.3">
      <c r="A16" s="66" t="s">
        <v>288</v>
      </c>
      <c r="B16" s="66">
        <v>530</v>
      </c>
      <c r="C16" s="66">
        <v>750</v>
      </c>
      <c r="D16" s="66">
        <v>0</v>
      </c>
      <c r="E16" s="66">
        <v>3000</v>
      </c>
      <c r="F16" s="66">
        <v>512.80330000000004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16.893229000000002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2.4686111999999998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273.29289999999997</v>
      </c>
    </row>
    <row r="23" spans="1:62" x14ac:dyDescent="0.3">
      <c r="A23" s="71" t="s">
        <v>327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328</v>
      </c>
      <c r="B24" s="70"/>
      <c r="C24" s="70"/>
      <c r="D24" s="70"/>
      <c r="E24" s="70"/>
      <c r="F24" s="70"/>
      <c r="H24" s="70" t="s">
        <v>289</v>
      </c>
      <c r="I24" s="70"/>
      <c r="J24" s="70"/>
      <c r="K24" s="70"/>
      <c r="L24" s="70"/>
      <c r="M24" s="70"/>
      <c r="O24" s="70" t="s">
        <v>290</v>
      </c>
      <c r="P24" s="70"/>
      <c r="Q24" s="70"/>
      <c r="R24" s="70"/>
      <c r="S24" s="70"/>
      <c r="T24" s="70"/>
      <c r="V24" s="70" t="s">
        <v>291</v>
      </c>
      <c r="W24" s="70"/>
      <c r="X24" s="70"/>
      <c r="Y24" s="70"/>
      <c r="Z24" s="70"/>
      <c r="AA24" s="70"/>
      <c r="AC24" s="70" t="s">
        <v>300</v>
      </c>
      <c r="AD24" s="70"/>
      <c r="AE24" s="70"/>
      <c r="AF24" s="70"/>
      <c r="AG24" s="70"/>
      <c r="AH24" s="70"/>
      <c r="AJ24" s="70" t="s">
        <v>301</v>
      </c>
      <c r="AK24" s="70"/>
      <c r="AL24" s="70"/>
      <c r="AM24" s="70"/>
      <c r="AN24" s="70"/>
      <c r="AO24" s="70"/>
      <c r="AQ24" s="70" t="s">
        <v>302</v>
      </c>
      <c r="AR24" s="70"/>
      <c r="AS24" s="70"/>
      <c r="AT24" s="70"/>
      <c r="AU24" s="70"/>
      <c r="AV24" s="70"/>
      <c r="AX24" s="70" t="s">
        <v>304</v>
      </c>
      <c r="AY24" s="70"/>
      <c r="AZ24" s="70"/>
      <c r="BA24" s="70"/>
      <c r="BB24" s="70"/>
      <c r="BC24" s="70"/>
      <c r="BE24" s="70" t="s">
        <v>305</v>
      </c>
      <c r="BF24" s="70"/>
      <c r="BG24" s="70"/>
      <c r="BH24" s="70"/>
      <c r="BI24" s="70"/>
      <c r="BJ24" s="70"/>
    </row>
    <row r="25" spans="1:62" x14ac:dyDescent="0.3">
      <c r="A25" s="66"/>
      <c r="B25" s="66" t="s">
        <v>281</v>
      </c>
      <c r="C25" s="66" t="s">
        <v>306</v>
      </c>
      <c r="D25" s="66" t="s">
        <v>295</v>
      </c>
      <c r="E25" s="66" t="s">
        <v>296</v>
      </c>
      <c r="F25" s="66" t="s">
        <v>293</v>
      </c>
      <c r="H25" s="66"/>
      <c r="I25" s="66" t="s">
        <v>281</v>
      </c>
      <c r="J25" s="66" t="s">
        <v>306</v>
      </c>
      <c r="K25" s="66" t="s">
        <v>295</v>
      </c>
      <c r="L25" s="66" t="s">
        <v>296</v>
      </c>
      <c r="M25" s="66" t="s">
        <v>293</v>
      </c>
      <c r="O25" s="66"/>
      <c r="P25" s="66" t="s">
        <v>281</v>
      </c>
      <c r="Q25" s="66" t="s">
        <v>306</v>
      </c>
      <c r="R25" s="66" t="s">
        <v>295</v>
      </c>
      <c r="S25" s="66" t="s">
        <v>296</v>
      </c>
      <c r="T25" s="66" t="s">
        <v>293</v>
      </c>
      <c r="V25" s="66"/>
      <c r="W25" s="66" t="s">
        <v>281</v>
      </c>
      <c r="X25" s="66" t="s">
        <v>306</v>
      </c>
      <c r="Y25" s="66" t="s">
        <v>295</v>
      </c>
      <c r="Z25" s="66" t="s">
        <v>296</v>
      </c>
      <c r="AA25" s="66" t="s">
        <v>293</v>
      </c>
      <c r="AC25" s="66"/>
      <c r="AD25" s="66" t="s">
        <v>281</v>
      </c>
      <c r="AE25" s="66" t="s">
        <v>306</v>
      </c>
      <c r="AF25" s="66" t="s">
        <v>295</v>
      </c>
      <c r="AG25" s="66" t="s">
        <v>296</v>
      </c>
      <c r="AH25" s="66" t="s">
        <v>293</v>
      </c>
      <c r="AJ25" s="66"/>
      <c r="AK25" s="66" t="s">
        <v>281</v>
      </c>
      <c r="AL25" s="66" t="s">
        <v>306</v>
      </c>
      <c r="AM25" s="66" t="s">
        <v>295</v>
      </c>
      <c r="AN25" s="66" t="s">
        <v>296</v>
      </c>
      <c r="AO25" s="66" t="s">
        <v>293</v>
      </c>
      <c r="AQ25" s="66"/>
      <c r="AR25" s="66" t="s">
        <v>281</v>
      </c>
      <c r="AS25" s="66" t="s">
        <v>306</v>
      </c>
      <c r="AT25" s="66" t="s">
        <v>295</v>
      </c>
      <c r="AU25" s="66" t="s">
        <v>296</v>
      </c>
      <c r="AV25" s="66" t="s">
        <v>293</v>
      </c>
      <c r="AX25" s="66"/>
      <c r="AY25" s="66" t="s">
        <v>281</v>
      </c>
      <c r="AZ25" s="66" t="s">
        <v>306</v>
      </c>
      <c r="BA25" s="66" t="s">
        <v>295</v>
      </c>
      <c r="BB25" s="66" t="s">
        <v>296</v>
      </c>
      <c r="BC25" s="66" t="s">
        <v>293</v>
      </c>
      <c r="BE25" s="66"/>
      <c r="BF25" s="66" t="s">
        <v>281</v>
      </c>
      <c r="BG25" s="66" t="s">
        <v>306</v>
      </c>
      <c r="BH25" s="66" t="s">
        <v>295</v>
      </c>
      <c r="BI25" s="66" t="s">
        <v>296</v>
      </c>
      <c r="BJ25" s="66" t="s">
        <v>293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218.57599999999999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2.4477606000000001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1.4638177000000001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19.867972999999999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2.0552351</v>
      </c>
      <c r="AJ26" s="66" t="s">
        <v>329</v>
      </c>
      <c r="AK26" s="66">
        <v>320</v>
      </c>
      <c r="AL26" s="66">
        <v>400</v>
      </c>
      <c r="AM26" s="66">
        <v>0</v>
      </c>
      <c r="AN26" s="66">
        <v>1000</v>
      </c>
      <c r="AO26" s="66">
        <v>543.06089999999995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7.9274405999999997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2.4290674000000001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5.2095209999999996</v>
      </c>
    </row>
    <row r="33" spans="1:68" x14ac:dyDescent="0.3">
      <c r="A33" s="71" t="s">
        <v>307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70" t="s">
        <v>308</v>
      </c>
      <c r="B34" s="70"/>
      <c r="C34" s="70"/>
      <c r="D34" s="70"/>
      <c r="E34" s="70"/>
      <c r="F34" s="70"/>
      <c r="H34" s="70" t="s">
        <v>309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330</v>
      </c>
      <c r="W34" s="70"/>
      <c r="X34" s="70"/>
      <c r="Y34" s="70"/>
      <c r="Z34" s="70"/>
      <c r="AA34" s="70"/>
      <c r="AC34" s="70" t="s">
        <v>310</v>
      </c>
      <c r="AD34" s="70"/>
      <c r="AE34" s="70"/>
      <c r="AF34" s="70"/>
      <c r="AG34" s="70"/>
      <c r="AH34" s="70"/>
      <c r="AJ34" s="70" t="s">
        <v>311</v>
      </c>
      <c r="AK34" s="70"/>
      <c r="AL34" s="70"/>
      <c r="AM34" s="70"/>
      <c r="AN34" s="70"/>
      <c r="AO34" s="70"/>
    </row>
    <row r="35" spans="1:68" x14ac:dyDescent="0.3">
      <c r="A35" s="66"/>
      <c r="B35" s="66" t="s">
        <v>281</v>
      </c>
      <c r="C35" s="66" t="s">
        <v>306</v>
      </c>
      <c r="D35" s="66" t="s">
        <v>295</v>
      </c>
      <c r="E35" s="66" t="s">
        <v>296</v>
      </c>
      <c r="F35" s="66" t="s">
        <v>293</v>
      </c>
      <c r="H35" s="66"/>
      <c r="I35" s="66" t="s">
        <v>281</v>
      </c>
      <c r="J35" s="66" t="s">
        <v>306</v>
      </c>
      <c r="K35" s="66" t="s">
        <v>295</v>
      </c>
      <c r="L35" s="66" t="s">
        <v>296</v>
      </c>
      <c r="M35" s="66" t="s">
        <v>293</v>
      </c>
      <c r="O35" s="66"/>
      <c r="P35" s="66" t="s">
        <v>281</v>
      </c>
      <c r="Q35" s="66" t="s">
        <v>306</v>
      </c>
      <c r="R35" s="66" t="s">
        <v>295</v>
      </c>
      <c r="S35" s="66" t="s">
        <v>296</v>
      </c>
      <c r="T35" s="66" t="s">
        <v>293</v>
      </c>
      <c r="V35" s="66"/>
      <c r="W35" s="66" t="s">
        <v>281</v>
      </c>
      <c r="X35" s="66" t="s">
        <v>306</v>
      </c>
      <c r="Y35" s="66" t="s">
        <v>295</v>
      </c>
      <c r="Z35" s="66" t="s">
        <v>296</v>
      </c>
      <c r="AA35" s="66" t="s">
        <v>293</v>
      </c>
      <c r="AC35" s="66"/>
      <c r="AD35" s="66" t="s">
        <v>281</v>
      </c>
      <c r="AE35" s="66" t="s">
        <v>306</v>
      </c>
      <c r="AF35" s="66" t="s">
        <v>295</v>
      </c>
      <c r="AG35" s="66" t="s">
        <v>296</v>
      </c>
      <c r="AH35" s="66" t="s">
        <v>293</v>
      </c>
      <c r="AJ35" s="66"/>
      <c r="AK35" s="66" t="s">
        <v>281</v>
      </c>
      <c r="AL35" s="66" t="s">
        <v>306</v>
      </c>
      <c r="AM35" s="66" t="s">
        <v>295</v>
      </c>
      <c r="AN35" s="66" t="s">
        <v>296</v>
      </c>
      <c r="AO35" s="66" t="s">
        <v>293</v>
      </c>
    </row>
    <row r="36" spans="1:68" x14ac:dyDescent="0.3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555.32180000000005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1504.7094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5133.7479999999996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4495.1356999999998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118.38262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126.86777499999999</v>
      </c>
    </row>
    <row r="43" spans="1:68" x14ac:dyDescent="0.3">
      <c r="A43" s="71" t="s">
        <v>312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3">
      <c r="A44" s="70" t="s">
        <v>313</v>
      </c>
      <c r="B44" s="70"/>
      <c r="C44" s="70"/>
      <c r="D44" s="70"/>
      <c r="E44" s="70"/>
      <c r="F44" s="70"/>
      <c r="H44" s="70" t="s">
        <v>314</v>
      </c>
      <c r="I44" s="70"/>
      <c r="J44" s="70"/>
      <c r="K44" s="70"/>
      <c r="L44" s="70"/>
      <c r="M44" s="70"/>
      <c r="O44" s="70" t="s">
        <v>315</v>
      </c>
      <c r="P44" s="70"/>
      <c r="Q44" s="70"/>
      <c r="R44" s="70"/>
      <c r="S44" s="70"/>
      <c r="T44" s="70"/>
      <c r="V44" s="70" t="s">
        <v>316</v>
      </c>
      <c r="W44" s="70"/>
      <c r="X44" s="70"/>
      <c r="Y44" s="70"/>
      <c r="Z44" s="70"/>
      <c r="AA44" s="70"/>
      <c r="AC44" s="70" t="s">
        <v>331</v>
      </c>
      <c r="AD44" s="70"/>
      <c r="AE44" s="70"/>
      <c r="AF44" s="70"/>
      <c r="AG44" s="70"/>
      <c r="AH44" s="70"/>
      <c r="AJ44" s="70" t="s">
        <v>317</v>
      </c>
      <c r="AK44" s="70"/>
      <c r="AL44" s="70"/>
      <c r="AM44" s="70"/>
      <c r="AN44" s="70"/>
      <c r="AO44" s="70"/>
      <c r="AQ44" s="70" t="s">
        <v>318</v>
      </c>
      <c r="AR44" s="70"/>
      <c r="AS44" s="70"/>
      <c r="AT44" s="70"/>
      <c r="AU44" s="70"/>
      <c r="AV44" s="70"/>
      <c r="AX44" s="70" t="s">
        <v>319</v>
      </c>
      <c r="AY44" s="70"/>
      <c r="AZ44" s="70"/>
      <c r="BA44" s="70"/>
      <c r="BB44" s="70"/>
      <c r="BC44" s="70"/>
      <c r="BE44" s="70" t="s">
        <v>332</v>
      </c>
      <c r="BF44" s="70"/>
      <c r="BG44" s="70"/>
      <c r="BH44" s="70"/>
      <c r="BI44" s="70"/>
      <c r="BJ44" s="70"/>
    </row>
    <row r="45" spans="1:68" x14ac:dyDescent="0.3">
      <c r="A45" s="66"/>
      <c r="B45" s="66" t="s">
        <v>281</v>
      </c>
      <c r="C45" s="66" t="s">
        <v>306</v>
      </c>
      <c r="D45" s="66" t="s">
        <v>295</v>
      </c>
      <c r="E45" s="66" t="s">
        <v>296</v>
      </c>
      <c r="F45" s="66" t="s">
        <v>293</v>
      </c>
      <c r="H45" s="66"/>
      <c r="I45" s="66" t="s">
        <v>281</v>
      </c>
      <c r="J45" s="66" t="s">
        <v>306</v>
      </c>
      <c r="K45" s="66" t="s">
        <v>295</v>
      </c>
      <c r="L45" s="66" t="s">
        <v>296</v>
      </c>
      <c r="M45" s="66" t="s">
        <v>293</v>
      </c>
      <c r="O45" s="66"/>
      <c r="P45" s="66" t="s">
        <v>281</v>
      </c>
      <c r="Q45" s="66" t="s">
        <v>306</v>
      </c>
      <c r="R45" s="66" t="s">
        <v>295</v>
      </c>
      <c r="S45" s="66" t="s">
        <v>296</v>
      </c>
      <c r="T45" s="66" t="s">
        <v>293</v>
      </c>
      <c r="V45" s="66"/>
      <c r="W45" s="66" t="s">
        <v>281</v>
      </c>
      <c r="X45" s="66" t="s">
        <v>306</v>
      </c>
      <c r="Y45" s="66" t="s">
        <v>295</v>
      </c>
      <c r="Z45" s="66" t="s">
        <v>296</v>
      </c>
      <c r="AA45" s="66" t="s">
        <v>293</v>
      </c>
      <c r="AC45" s="66"/>
      <c r="AD45" s="66" t="s">
        <v>281</v>
      </c>
      <c r="AE45" s="66" t="s">
        <v>306</v>
      </c>
      <c r="AF45" s="66" t="s">
        <v>295</v>
      </c>
      <c r="AG45" s="66" t="s">
        <v>296</v>
      </c>
      <c r="AH45" s="66" t="s">
        <v>293</v>
      </c>
      <c r="AJ45" s="66"/>
      <c r="AK45" s="66" t="s">
        <v>281</v>
      </c>
      <c r="AL45" s="66" t="s">
        <v>306</v>
      </c>
      <c r="AM45" s="66" t="s">
        <v>295</v>
      </c>
      <c r="AN45" s="66" t="s">
        <v>296</v>
      </c>
      <c r="AO45" s="66" t="s">
        <v>293</v>
      </c>
      <c r="AQ45" s="66"/>
      <c r="AR45" s="66" t="s">
        <v>281</v>
      </c>
      <c r="AS45" s="66" t="s">
        <v>306</v>
      </c>
      <c r="AT45" s="66" t="s">
        <v>295</v>
      </c>
      <c r="AU45" s="66" t="s">
        <v>296</v>
      </c>
      <c r="AV45" s="66" t="s">
        <v>293</v>
      </c>
      <c r="AX45" s="66"/>
      <c r="AY45" s="66" t="s">
        <v>281</v>
      </c>
      <c r="AZ45" s="66" t="s">
        <v>306</v>
      </c>
      <c r="BA45" s="66" t="s">
        <v>295</v>
      </c>
      <c r="BB45" s="66" t="s">
        <v>296</v>
      </c>
      <c r="BC45" s="66" t="s">
        <v>293</v>
      </c>
      <c r="BE45" s="66"/>
      <c r="BF45" s="66" t="s">
        <v>281</v>
      </c>
      <c r="BG45" s="66" t="s">
        <v>306</v>
      </c>
      <c r="BH45" s="66" t="s">
        <v>295</v>
      </c>
      <c r="BI45" s="66" t="s">
        <v>296</v>
      </c>
      <c r="BJ45" s="66" t="s">
        <v>293</v>
      </c>
    </row>
    <row r="46" spans="1:68" x14ac:dyDescent="0.3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17.763293999999998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14.215498</v>
      </c>
      <c r="O46" s="66" t="s">
        <v>320</v>
      </c>
      <c r="P46" s="66">
        <v>600</v>
      </c>
      <c r="Q46" s="66">
        <v>800</v>
      </c>
      <c r="R46" s="66">
        <v>0</v>
      </c>
      <c r="S46" s="66">
        <v>10000</v>
      </c>
      <c r="T46" s="66">
        <v>689.28925000000004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1.7516337E-2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4.3311789999999997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179.32876999999999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111.06153999999999</v>
      </c>
      <c r="AX46" s="66" t="s">
        <v>321</v>
      </c>
      <c r="AY46" s="66"/>
      <c r="AZ46" s="66"/>
      <c r="BA46" s="66"/>
      <c r="BB46" s="66"/>
      <c r="BC46" s="66"/>
      <c r="BE46" s="66" t="s">
        <v>333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6" sqref="H26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334</v>
      </c>
      <c r="B2" s="62" t="s">
        <v>335</v>
      </c>
      <c r="C2" s="62" t="s">
        <v>303</v>
      </c>
      <c r="D2" s="62">
        <v>55</v>
      </c>
      <c r="E2" s="62">
        <v>3033.2782999999999</v>
      </c>
      <c r="F2" s="62">
        <v>493.70798000000002</v>
      </c>
      <c r="G2" s="62">
        <v>44.227530000000002</v>
      </c>
      <c r="H2" s="62">
        <v>16.372077999999998</v>
      </c>
      <c r="I2" s="62">
        <v>27.855453000000001</v>
      </c>
      <c r="J2" s="62">
        <v>83.507499999999993</v>
      </c>
      <c r="K2" s="62">
        <v>44.443382</v>
      </c>
      <c r="L2" s="62">
        <v>39.064117000000003</v>
      </c>
      <c r="M2" s="62">
        <v>28.540666999999999</v>
      </c>
      <c r="N2" s="62">
        <v>3.3958637999999999</v>
      </c>
      <c r="O2" s="62">
        <v>16.518654000000002</v>
      </c>
      <c r="P2" s="62">
        <v>1587.7084</v>
      </c>
      <c r="Q2" s="62">
        <v>25.367989000000001</v>
      </c>
      <c r="R2" s="62">
        <v>512.80330000000004</v>
      </c>
      <c r="S2" s="62">
        <v>64.518640000000005</v>
      </c>
      <c r="T2" s="62">
        <v>5379.4160000000002</v>
      </c>
      <c r="U2" s="62">
        <v>2.4686111999999998</v>
      </c>
      <c r="V2" s="62">
        <v>16.893229000000002</v>
      </c>
      <c r="W2" s="62">
        <v>273.29289999999997</v>
      </c>
      <c r="X2" s="62">
        <v>218.57599999999999</v>
      </c>
      <c r="Y2" s="62">
        <v>2.4477606000000001</v>
      </c>
      <c r="Z2" s="62">
        <v>1.4638177000000001</v>
      </c>
      <c r="AA2" s="62">
        <v>19.867972999999999</v>
      </c>
      <c r="AB2" s="62">
        <v>2.0552351</v>
      </c>
      <c r="AC2" s="62">
        <v>543.06089999999995</v>
      </c>
      <c r="AD2" s="62">
        <v>7.9274405999999997</v>
      </c>
      <c r="AE2" s="62">
        <v>2.4290674000000001</v>
      </c>
      <c r="AF2" s="62">
        <v>5.2095209999999996</v>
      </c>
      <c r="AG2" s="62">
        <v>555.32180000000005</v>
      </c>
      <c r="AH2" s="62">
        <v>331.49470000000002</v>
      </c>
      <c r="AI2" s="62">
        <v>223.82705999999999</v>
      </c>
      <c r="AJ2" s="62">
        <v>1504.7094</v>
      </c>
      <c r="AK2" s="62">
        <v>5133.7479999999996</v>
      </c>
      <c r="AL2" s="62">
        <v>118.38262</v>
      </c>
      <c r="AM2" s="62">
        <v>4495.1356999999998</v>
      </c>
      <c r="AN2" s="62">
        <v>126.86777499999999</v>
      </c>
      <c r="AO2" s="62">
        <v>17.763293999999998</v>
      </c>
      <c r="AP2" s="62">
        <v>11.815669</v>
      </c>
      <c r="AQ2" s="62">
        <v>5.9476250000000004</v>
      </c>
      <c r="AR2" s="62">
        <v>14.215498</v>
      </c>
      <c r="AS2" s="62">
        <v>689.28925000000004</v>
      </c>
      <c r="AT2" s="62">
        <v>1.7516337E-2</v>
      </c>
      <c r="AU2" s="62">
        <v>4.3311789999999997</v>
      </c>
      <c r="AV2" s="62">
        <v>179.32876999999999</v>
      </c>
      <c r="AW2" s="62">
        <v>111.06153999999999</v>
      </c>
      <c r="AX2" s="62">
        <v>0.34151819999999999</v>
      </c>
      <c r="AY2" s="62">
        <v>1.7529904999999999</v>
      </c>
      <c r="AZ2" s="62">
        <v>210.34092999999999</v>
      </c>
      <c r="BA2" s="62">
        <v>37.928539999999998</v>
      </c>
      <c r="BB2" s="62">
        <v>12.959669</v>
      </c>
      <c r="BC2" s="62">
        <v>14.192337999999999</v>
      </c>
      <c r="BD2" s="62">
        <v>10.748950000000001</v>
      </c>
      <c r="BE2" s="62">
        <v>0.79832303999999998</v>
      </c>
      <c r="BF2" s="62">
        <v>3.9791782000000002</v>
      </c>
      <c r="BG2" s="62">
        <v>2.7754896000000001E-3</v>
      </c>
      <c r="BH2" s="62">
        <v>1.3660353E-2</v>
      </c>
      <c r="BI2" s="62">
        <v>1.0479586000000001E-2</v>
      </c>
      <c r="BJ2" s="62">
        <v>5.8860330000000002E-2</v>
      </c>
      <c r="BK2" s="62">
        <v>2.1349920000000001E-4</v>
      </c>
      <c r="BL2" s="62">
        <v>0.17968075999999999</v>
      </c>
      <c r="BM2" s="62">
        <v>2.1181934</v>
      </c>
      <c r="BN2" s="62">
        <v>0.53212959999999998</v>
      </c>
      <c r="BO2" s="62">
        <v>32.409089999999999</v>
      </c>
      <c r="BP2" s="62">
        <v>5.6595360000000001</v>
      </c>
      <c r="BQ2" s="62">
        <v>10.250565999999999</v>
      </c>
      <c r="BR2" s="62">
        <v>37.425719999999998</v>
      </c>
      <c r="BS2" s="62">
        <v>19.396137</v>
      </c>
      <c r="BT2" s="62">
        <v>6.090306</v>
      </c>
      <c r="BU2" s="62">
        <v>2.7850178999999999E-2</v>
      </c>
      <c r="BV2" s="62">
        <v>5.4517089999999997E-2</v>
      </c>
      <c r="BW2" s="62">
        <v>0.4011691</v>
      </c>
      <c r="BX2" s="62">
        <v>0.92636890000000005</v>
      </c>
      <c r="BY2" s="62">
        <v>0.14728379999999999</v>
      </c>
      <c r="BZ2" s="62">
        <v>8.6561910000000001E-4</v>
      </c>
      <c r="CA2" s="62">
        <v>0.42599662999999999</v>
      </c>
      <c r="CB2" s="62">
        <v>2.2575647000000001E-2</v>
      </c>
      <c r="CC2" s="62">
        <v>0.24683304</v>
      </c>
      <c r="CD2" s="62">
        <v>1.7784066000000001</v>
      </c>
      <c r="CE2" s="62">
        <v>5.9373926E-2</v>
      </c>
      <c r="CF2" s="62">
        <v>0.16901000999999999</v>
      </c>
      <c r="CG2" s="62">
        <v>4.9500000000000003E-7</v>
      </c>
      <c r="CH2" s="62">
        <v>3.8145520000000002E-2</v>
      </c>
      <c r="CI2" s="62">
        <v>2.5329929999999999E-3</v>
      </c>
      <c r="CJ2" s="62">
        <v>3.441211</v>
      </c>
      <c r="CK2" s="62">
        <v>1.0157863E-2</v>
      </c>
      <c r="CL2" s="62">
        <v>0.38139709999999999</v>
      </c>
      <c r="CM2" s="62">
        <v>1.9767714000000001</v>
      </c>
      <c r="CN2" s="62">
        <v>3109.9926999999998</v>
      </c>
      <c r="CO2" s="62">
        <v>5029.99</v>
      </c>
      <c r="CP2" s="62">
        <v>2775.5104999999999</v>
      </c>
      <c r="CQ2" s="62">
        <v>1060.7184</v>
      </c>
      <c r="CR2" s="62">
        <v>570.26110000000006</v>
      </c>
      <c r="CS2" s="62">
        <v>675.85940000000005</v>
      </c>
      <c r="CT2" s="62">
        <v>2911.5331999999999</v>
      </c>
      <c r="CU2" s="62">
        <v>1622.7491</v>
      </c>
      <c r="CV2" s="62">
        <v>2134.9254999999998</v>
      </c>
      <c r="CW2" s="62">
        <v>1793.2837</v>
      </c>
      <c r="CX2" s="62">
        <v>571.12743999999998</v>
      </c>
      <c r="CY2" s="62">
        <v>4049.2172999999998</v>
      </c>
      <c r="CZ2" s="62">
        <v>1654.1713999999999</v>
      </c>
      <c r="DA2" s="62">
        <v>4383.6875</v>
      </c>
      <c r="DB2" s="62">
        <v>4494.4799999999996</v>
      </c>
      <c r="DC2" s="62">
        <v>6138.3095999999996</v>
      </c>
      <c r="DD2" s="62">
        <v>8595.5630000000001</v>
      </c>
      <c r="DE2" s="62">
        <v>1907.7965999999999</v>
      </c>
      <c r="DF2" s="62">
        <v>4957.1787000000004</v>
      </c>
      <c r="DG2" s="62">
        <v>2095.453</v>
      </c>
      <c r="DH2" s="62">
        <v>117.5102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37.928539999999998</v>
      </c>
      <c r="B6">
        <f>BB2</f>
        <v>12.959669</v>
      </c>
      <c r="C6">
        <f>BC2</f>
        <v>14.192337999999999</v>
      </c>
      <c r="D6">
        <f>BD2</f>
        <v>10.748950000000001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16" sqref="I1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24393</v>
      </c>
      <c r="C2" s="57">
        <f ca="1">YEAR(TODAY())-YEAR(B2)+IF(TODAY()&gt;=DATE(YEAR(TODAY()),MONTH(B2),DAY(B2)),0,-1)</f>
        <v>55</v>
      </c>
      <c r="E2" s="53">
        <v>160</v>
      </c>
      <c r="F2" s="54" t="s">
        <v>40</v>
      </c>
      <c r="G2" s="53">
        <v>65</v>
      </c>
      <c r="H2" s="52" t="s">
        <v>42</v>
      </c>
      <c r="I2" s="73">
        <f>ROUND(G3/E3^2,1)</f>
        <v>25.4</v>
      </c>
    </row>
    <row r="3" spans="1:9" x14ac:dyDescent="0.3">
      <c r="E3" s="52">
        <f>E2/100</f>
        <v>1.6</v>
      </c>
      <c r="F3" s="52" t="s">
        <v>41</v>
      </c>
      <c r="G3" s="52">
        <f>G2</f>
        <v>65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44685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M24" sqref="M24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이영철, ID : H1800131)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2022년 05월 04일 13:36:22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X12" sqref="X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3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3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6" t="s">
        <v>31</v>
      </c>
      <c r="D10" s="146"/>
      <c r="E10" s="147"/>
      <c r="F10" s="145">
        <f>'개인정보 및 신체계측 입력'!B5</f>
        <v>44685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3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6" t="s">
        <v>33</v>
      </c>
      <c r="D12" s="146"/>
      <c r="E12" s="147"/>
      <c r="F12" s="152">
        <f ca="1">'개인정보 및 신체계측 입력'!C2</f>
        <v>55</v>
      </c>
      <c r="G12" s="152"/>
      <c r="H12" s="152"/>
      <c r="I12" s="152"/>
      <c r="K12" s="123">
        <f>'개인정보 및 신체계측 입력'!E2</f>
        <v>160</v>
      </c>
      <c r="L12" s="124"/>
      <c r="M12" s="117">
        <f>'개인정보 및 신체계측 입력'!G2</f>
        <v>65</v>
      </c>
      <c r="N12" s="118"/>
      <c r="O12" s="113" t="s">
        <v>272</v>
      </c>
      <c r="P12" s="107"/>
      <c r="Q12" s="110">
        <f>'개인정보 및 신체계측 입력'!I2</f>
        <v>25.4</v>
      </c>
      <c r="R12" s="110"/>
      <c r="S12" s="110"/>
    </row>
    <row r="13" spans="1:19" ht="18" customHeight="1" thickBot="1" x14ac:dyDescent="0.3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50" t="s">
        <v>32</v>
      </c>
      <c r="D14" s="150"/>
      <c r="E14" s="151"/>
      <c r="F14" s="111" t="str">
        <f>MID('DRIs DATA'!B1,28,3)</f>
        <v>이영철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3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79.444999999999993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3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3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3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7.117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3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3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3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13.438000000000001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3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3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3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0.9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0.8</v>
      </c>
      <c r="P69" s="159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6</v>
      </c>
      <c r="L72" s="37" t="s">
        <v>54</v>
      </c>
      <c r="M72" s="37">
        <f>ROUND('DRIs DATA'!K8,1)</f>
        <v>2.9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3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3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3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3">
      <c r="B94" s="137" t="s">
        <v>172</v>
      </c>
      <c r="C94" s="135"/>
      <c r="D94" s="135"/>
      <c r="E94" s="135"/>
      <c r="F94" s="95">
        <f>ROUND('DRIs DATA'!F16/'DRIs DATA'!C16*100,2)</f>
        <v>68.37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140.78</v>
      </c>
      <c r="R94" s="135" t="s">
        <v>168</v>
      </c>
      <c r="S94" s="135"/>
      <c r="T94" s="136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3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3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3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3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3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3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3">
      <c r="B121" s="44" t="s">
        <v>172</v>
      </c>
      <c r="C121" s="16"/>
      <c r="D121" s="16"/>
      <c r="E121" s="15"/>
      <c r="F121" s="95">
        <f>ROUND('DRIs DATA'!F26/'DRIs DATA'!C26*100,2)</f>
        <v>218.58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137.02000000000001</v>
      </c>
      <c r="R121" s="135" t="s">
        <v>167</v>
      </c>
      <c r="S121" s="135"/>
      <c r="T121" s="136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3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3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3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3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 x14ac:dyDescent="0.3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3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3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3">
      <c r="B172" s="43" t="s">
        <v>172</v>
      </c>
      <c r="C172" s="20"/>
      <c r="D172" s="20"/>
      <c r="E172" s="6"/>
      <c r="F172" s="95">
        <f>ROUND('DRIs DATA'!F36/'DRIs DATA'!C36*100,2)</f>
        <v>69.42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342.25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3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3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3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3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3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3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3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3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5">
        <f>ROUND('DRIs DATA'!F46/'DRIs DATA'!C46*100,2)</f>
        <v>177.63</v>
      </c>
      <c r="G197" s="95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3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3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3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3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3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35">
      <c r="K205" s="10"/>
    </row>
    <row r="206" spans="2:20" ht="18" customHeight="1" x14ac:dyDescent="0.3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3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2020-01-31T02:07:56Z</cp:lastPrinted>
  <dcterms:created xsi:type="dcterms:W3CDTF">2015-06-13T08:19:18Z</dcterms:created>
  <dcterms:modified xsi:type="dcterms:W3CDTF">2022-05-04T04:40:01Z</dcterms:modified>
</cp:coreProperties>
</file>