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810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<sst xmlns="http://schemas.openxmlformats.org/spreadsheetml/2006/main" count="692" uniqueCount="339">
  <si>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</si>
  <si>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</si>
  <si>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</si>
  <si>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</si>
  <si>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</si>
  <si>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</si>
  <si>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</si>
  <si>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</si>
  <si>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</si>
  <si>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</si>
  <si>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</si>
  <si>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</si>
  <si>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</si>
  <si>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</si>
  <si>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</si>
  <si>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</si>
  <si>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</si>
  <si>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</si>
  <si>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</si>
  <si>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</si>
  <si>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</si>
  <si>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</si>
  <si>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</si>
  <si>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</si>
  <si>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</si>
  <si>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</si>
  <si>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</si>
  <si>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</si>
  <si>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</si>
  <si>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</si>
  <si>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</si>
  <si>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</si>
  <si>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</si>
  <si>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</si>
  <si>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</si>
  <si>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</si>
  <si>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</si>
  <si>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</si>
  <si>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</si>
  <si>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</si>
  <si>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</si>
  <si>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</si>
  <si>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</si>
  <si>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</si>
  <si>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</si>
  <si>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</si>
  <si>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</si>
  <si>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</si>
  <si>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</si>
  <si>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</si>
  <si>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</si>
  <si>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</si>
  <si>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</si>
  <si>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</si>
  <si>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</si>
  <si>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</si>
  <si>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</si>
  <si>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</si>
  <si>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</si>
  <si>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</si>
  <si>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</si>
  <si>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</si>
  <si>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</si>
  <si>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</si>
  <si>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</si>
  <si>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</si>
  <si>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</si>
  <si>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</si>
  <si>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</si>
  <si>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</si>
  <si>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</si>
  <si>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</si>
  <si>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</si>
  <si>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</si>
  <si>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</si>
  <si>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</si>
  <si>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</si>
  <si>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</si>
  <si>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</si>
  <si>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</si>
  <si>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</si>
  <si>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</si>
  <si>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</si>
  <si>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</si>
  <si>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</si>
  <si>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</si>
  <si>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</si>
  <si>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</si>
  <si>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</si>
  <si>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</si>
  <si>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</si>
  <si>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</si>
  <si>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</si>
  <si>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</si>
  <si>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</si>
  <si>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</si>
  <si>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</si>
  <si>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</si>
  <si>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</si>
  <si>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</si>
  <si>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</si>
  <si>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</si>
  <si>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</si>
  <si>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</si>
  <si>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</si>
  <si>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</si>
  <si>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</si>
  <si>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</si>
  <si>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</si>
  <si>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</si>
  <si>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</si>
  <si>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</si>
  <si>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</si>
  <si>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</si>
  <si>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</si>
  <si>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</si>
  <si>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</si>
  <si>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</si>
  <si>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</si>
  <si>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</si>
  <si>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</si>
  <si>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</si>
  <si>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</si>
  <si>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</si>
  <si>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</si>
  <si>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</si>
  <si>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</si>
  <si>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</si>
  <si>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</si>
  <si>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</si>
  <si>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</si>
  <si>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</si>
  <si>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</si>
  <si>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</si>
  <si>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</si>
  <si>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</si>
  <si>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</si>
  <si>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</si>
  <si>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</si>
  <si>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</si>
  <si>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</si>
  <si>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</si>
  <si>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</si>
  <si>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</si>
  <si>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</si>
  <si>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</si>
  <si>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</si>
  <si>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</si>
  <si>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</si>
  <si>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</si>
  <si>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</si>
  <si>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</si>
  <si>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</si>
  <si>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</si>
  <si>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</si>
  <si>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</si>
  <si>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</si>
  <si>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</si>
  <si>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</si>
  <si>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</si>
  <si>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</si>
  <si>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</si>
  <si>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</si>
  <si>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</si>
  <si>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</si>
  <si>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</si>
  <si>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</si>
  <si>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</si>
  <si>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</si>
  <si>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</si>
  <si>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</si>
  <si>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</si>
  <si>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</si>
  <si>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</si>
  <si>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</si>
  <si>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</si>
  <si>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</si>
  <si>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</si>
  <si>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</si>
  <si>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</si>
  <si>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</si>
  <si>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</si>
  <si>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</si>
  <si>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</si>
  <si>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</si>
  <si>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</si>
  <si>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</si>
  <si>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</si>
  <si>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</si>
  <si>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</si>
  <si>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</si>
  <si>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</si>
  <si>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</si>
  <si>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</si>
  <si>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</si>
  <si>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</si>
  <si>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</si>
  <si>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</si>
  <si>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</si>
  <si>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</si>
  <si>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</si>
  <si>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</si>
  <si>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</si>
  <si>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</si>
  <si>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</si>
  <si>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</si>
  <si>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</si>
  <si>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</si>
  <si>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</si>
  <si>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</si>
  <si>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</si>
  <si>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</si>
  <si>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</si>
  <si>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</si>
  <si>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</si>
  <si>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</si>
  <si>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</si>
  <si>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</si>
  <si>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</si>
  <si>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</si>
  <si>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</si>
  <si>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</si>
  <si>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</si>
  <si>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</si>
  <si>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</si>
  <si>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</si>
  <si>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</si>
  <si>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</si>
  <si>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</si>
  <si>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</si>
  <si>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</si>
  <si>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</si>
  <si>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</si>
  <si>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</si>
  <si>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</si>
  <si>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</si>
  <si>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</si>
  <si>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</si>
  <si>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</si>
  <si>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</si>
  <si>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</si>
  <si>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</si>
  <si>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</si>
  <si>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</si>
  <si>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</si>
  <si>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</si>
  <si>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</si>
  <si>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</si>
  <si>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</si>
  <si>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</si>
  <si>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</si>
  <si>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</si>
  <si>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</si>
  <si>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</si>
  <si>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</si>
  <si>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</si>
  <si>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</si>
  <si>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</si>
  <si>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</si>
  <si>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</si>
  <si>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</si>
  <si>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</si>
  <si>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</si>
  <si>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</si>
  <si>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</si>
  <si>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</si>
  <si>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</si>
  <si>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</si>
  <si>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</si>
  <si>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</si>
  <si>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</si>
  <si>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</si>
  <si>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</si>
  <si>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</si>
  <si>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</si>
  <si>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</si>
  <si>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</si>
  <si>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</si>
  <si>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불포화지방산</t>
    <phoneticPr fontId="1" type="noConversion"/>
  </si>
  <si>
    <t>식이섬유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</si>
  <si>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</si>
  <si>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</si>
  <si>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</si>
  <si>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</si>
  <si>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</si>
  <si>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</si>
  <si>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</si>
  <si>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</si>
  <si>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</si>
  <si>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</si>
  <si>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</si>
  <si>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</si>
  <si>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</si>
  <si>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</si>
  <si>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</si>
  <si>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</si>
  <si>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</si>
  <si>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</si>
  <si>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</si>
  <si>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</si>
  <si>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</si>
  <si>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</si>
  <si>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</si>
  <si>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</si>
  <si>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</si>
  <si>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</si>
  <si>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</si>
  <si>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</si>
  <si>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</si>
  <si>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</si>
  <si>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</si>
  <si>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</si>
  <si>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</si>
  <si>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다량영양소</t>
    <phoneticPr fontId="1" type="noConversion"/>
  </si>
  <si>
    <t>필요추정량</t>
    <phoneticPr fontId="1" type="noConversion"/>
  </si>
  <si>
    <t>충분섭취량</t>
    <phoneticPr fontId="1" type="noConversion"/>
  </si>
  <si>
    <t>섭취비율</t>
    <phoneticPr fontId="1" type="noConversion"/>
  </si>
  <si>
    <t>지용성 비타민</t>
    <phoneticPr fontId="1" type="noConversion"/>
  </si>
  <si>
    <t>리보플라빈</t>
    <phoneticPr fontId="1" type="noConversion"/>
  </si>
  <si>
    <t>염소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</si>
  <si>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</si>
  <si>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</si>
  <si>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</si>
  <si>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</si>
  <si>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</si>
  <si>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</si>
  <si>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</si>
  <si>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H1800132</t>
  </si>
  <si>
    <t>임미숙</t>
  </si>
  <si>
    <t>F</t>
  </si>
  <si>
    <t>(설문지 : FFQ 95문항 설문지, 사용자 : 임미숙, ID : H1800132)</t>
  </si>
  <si>
    <t>2022년 05월 09일 16:38:14</t>
  </si>
  <si>
    <t>열량영양소</t>
    <phoneticPr fontId="1" type="noConversion"/>
  </si>
  <si>
    <t>비타민A</t>
    <phoneticPr fontId="1" type="noConversion"/>
  </si>
  <si>
    <t>엽산</t>
    <phoneticPr fontId="1" type="noConversion"/>
  </si>
  <si>
    <t>다량 무기질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</si>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</sst>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92.396780000000007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993152"/>
        <c:axId val="261993544"/>
      </c:barChart>
      <c:catAx>
        <c:axId val="26199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993544"/>
        <c:crosses val="autoZero"/>
        <c:auto val="1"/>
        <c:lblAlgn val="ctr"/>
        <c:lblOffset val="100"/>
        <c:noMultiLvlLbl val="0"/>
      </c:catAx>
      <c:valAx>
        <c:axId val="261993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99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3.1197233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240376"/>
        <c:axId val="263240768"/>
      </c:barChart>
      <c:catAx>
        <c:axId val="2632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240768"/>
        <c:crosses val="autoZero"/>
        <c:auto val="1"/>
        <c:lblAlgn val="ctr"/>
        <c:lblOffset val="100"/>
        <c:noMultiLvlLbl val="0"/>
      </c:catAx>
      <c:valAx>
        <c:axId val="263240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2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3.0089087000000001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242728"/>
        <c:axId val="524568208"/>
      </c:barChart>
      <c:catAx>
        <c:axId val="26324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568208"/>
        <c:crosses val="autoZero"/>
        <c:auto val="1"/>
        <c:lblAlgn val="ctr"/>
        <c:lblOffset val="100"/>
        <c:noMultiLvlLbl val="0"/>
      </c:catAx>
      <c:valAx>
        <c:axId val="524568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24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1476.1855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72104"/>
        <c:axId val="553870928"/>
      </c:barChart>
      <c:catAx>
        <c:axId val="55387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70928"/>
        <c:crosses val="autoZero"/>
        <c:auto val="1"/>
        <c:lblAlgn val="ctr"/>
        <c:lblOffset val="100"/>
        <c:noMultiLvlLbl val="0"/>
      </c:catAx>
      <c:valAx>
        <c:axId val="553870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7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4112.7190000000001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72888"/>
        <c:axId val="553871320"/>
      </c:barChart>
      <c:catAx>
        <c:axId val="553872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71320"/>
        <c:crosses val="autoZero"/>
        <c:auto val="1"/>
        <c:lblAlgn val="ctr"/>
        <c:lblOffset val="100"/>
        <c:noMultiLvlLbl val="0"/>
      </c:catAx>
      <c:valAx>
        <c:axId val="5538713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72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135.60405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74064"/>
        <c:axId val="553871712"/>
      </c:barChart>
      <c:catAx>
        <c:axId val="55387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71712"/>
        <c:crosses val="autoZero"/>
        <c:auto val="1"/>
        <c:lblAlgn val="ctr"/>
        <c:lblOffset val="100"/>
        <c:noMultiLvlLbl val="0"/>
      </c:catAx>
      <c:valAx>
        <c:axId val="55387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7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172.25954999999999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617048"/>
        <c:axId val="683617440"/>
      </c:barChart>
      <c:catAx>
        <c:axId val="68361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617440"/>
        <c:crosses val="autoZero"/>
        <c:auto val="1"/>
        <c:lblAlgn val="ctr"/>
        <c:lblOffset val="100"/>
        <c:noMultiLvlLbl val="0"/>
      </c:catAx>
      <c:valAx>
        <c:axId val="68361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61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12.603567999999999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615872"/>
        <c:axId val="683614696"/>
      </c:barChart>
      <c:catAx>
        <c:axId val="68361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614696"/>
        <c:crosses val="autoZero"/>
        <c:auto val="1"/>
        <c:lblAlgn val="ctr"/>
        <c:lblOffset val="100"/>
        <c:noMultiLvlLbl val="0"/>
      </c:catAx>
      <c:valAx>
        <c:axId val="68361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61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1299.1467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615480"/>
        <c:axId val="683614304"/>
      </c:barChart>
      <c:catAx>
        <c:axId val="68361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614304"/>
        <c:crosses val="autoZero"/>
        <c:auto val="1"/>
        <c:lblAlgn val="ctr"/>
        <c:lblOffset val="100"/>
        <c:noMultiLvlLbl val="0"/>
      </c:catAx>
      <c:valAx>
        <c:axId val="6836143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61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0.11983594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616264"/>
        <c:axId val="548907144"/>
      </c:barChart>
      <c:catAx>
        <c:axId val="68361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907144"/>
        <c:crosses val="autoZero"/>
        <c:auto val="1"/>
        <c:lblAlgn val="ctr"/>
        <c:lblOffset val="100"/>
        <c:noMultiLvlLbl val="0"/>
      </c:catAx>
      <c:valAx>
        <c:axId val="548907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61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3.0440806999999999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907536"/>
        <c:axId val="548907928"/>
      </c:barChart>
      <c:catAx>
        <c:axId val="54890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907928"/>
        <c:crosses val="autoZero"/>
        <c:auto val="1"/>
        <c:lblAlgn val="ctr"/>
        <c:lblOffset val="100"/>
        <c:noMultiLvlLbl val="0"/>
      </c:catAx>
      <c:valAx>
        <c:axId val="548907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90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34.312049999999999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594112"/>
        <c:axId val="262591368"/>
      </c:barChart>
      <c:catAx>
        <c:axId val="26259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591368"/>
        <c:crosses val="autoZero"/>
        <c:auto val="1"/>
        <c:lblAlgn val="ctr"/>
        <c:lblOffset val="100"/>
        <c:noMultiLvlLbl val="0"/>
      </c:catAx>
      <c:valAx>
        <c:axId val="262591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59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769.03369999999995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908712"/>
        <c:axId val="548905968"/>
      </c:barChart>
      <c:catAx>
        <c:axId val="54890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905968"/>
        <c:crosses val="autoZero"/>
        <c:auto val="1"/>
        <c:lblAlgn val="ctr"/>
        <c:lblOffset val="100"/>
        <c:noMultiLvlLbl val="0"/>
      </c:catAx>
      <c:valAx>
        <c:axId val="548905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90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104.46028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905184"/>
        <c:axId val="548906752"/>
      </c:barChart>
      <c:catAx>
        <c:axId val="54890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906752"/>
        <c:crosses val="autoZero"/>
        <c:auto val="1"/>
        <c:lblAlgn val="ctr"/>
        <c:lblOffset val="100"/>
        <c:noMultiLvlLbl val="0"/>
      </c:catAx>
      <c:valAx>
        <c:axId val="548906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90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7.8390000000000004</c:v>
                </c:pt>
                <c:pt idx="1">
                  <c:v>21.193999999999999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6009232"/>
        <c:axId val="556009624"/>
      </c:barChart>
      <c:catAx>
        <c:axId val="55600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09624"/>
        <c:crosses val="autoZero"/>
        <c:auto val="1"/>
        <c:lblAlgn val="ctr"/>
        <c:lblOffset val="100"/>
        <c:noMultiLvlLbl val="0"/>
      </c:catAx>
      <c:valAx>
        <c:axId val="556009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0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18.208403000000001</c:v>
                </c:pt>
                <c:pt idx="1">
                  <c:v>24.924467</c:v>
                </c:pt>
                <c:pt idx="2">
                  <c:v>22.246323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742.87300000000005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08056"/>
        <c:axId val="556010016"/>
      </c:barChart>
      <c:catAx>
        <c:axId val="55600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10016"/>
        <c:crosses val="autoZero"/>
        <c:auto val="1"/>
        <c:lblAlgn val="ctr"/>
        <c:lblOffset val="100"/>
        <c:noMultiLvlLbl val="0"/>
      </c:catAx>
      <c:valAx>
        <c:axId val="556010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08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27.231071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08448"/>
        <c:axId val="556007272"/>
      </c:barChart>
      <c:catAx>
        <c:axId val="55600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07272"/>
        <c:crosses val="autoZero"/>
        <c:auto val="1"/>
        <c:lblAlgn val="ctr"/>
        <c:lblOffset val="100"/>
        <c:noMultiLvlLbl val="0"/>
      </c:catAx>
      <c:valAx>
        <c:axId val="556007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0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66.194000000000003</c:v>
                </c:pt>
                <c:pt idx="1">
                  <c:v>14.375</c:v>
                </c:pt>
                <c:pt idx="2">
                  <c:v>19.431000000000001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08631552"/>
        <c:axId val="108629984"/>
      </c:barChart>
      <c:catAx>
        <c:axId val="10863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629984"/>
        <c:crosses val="autoZero"/>
        <c:auto val="1"/>
        <c:lblAlgn val="ctr"/>
        <c:lblOffset val="100"/>
        <c:noMultiLvlLbl val="0"/>
      </c:catAx>
      <c:valAx>
        <c:axId val="10862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863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2241.6925999999999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8630768"/>
        <c:axId val="108631160"/>
      </c:barChart>
      <c:catAx>
        <c:axId val="1086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631160"/>
        <c:crosses val="autoZero"/>
        <c:auto val="1"/>
        <c:lblAlgn val="ctr"/>
        <c:lblOffset val="100"/>
        <c:noMultiLvlLbl val="0"/>
      </c:catAx>
      <c:valAx>
        <c:axId val="108631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863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183.53890999999999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8632728"/>
        <c:axId val="108633120"/>
      </c:barChart>
      <c:catAx>
        <c:axId val="10863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633120"/>
        <c:crosses val="autoZero"/>
        <c:auto val="1"/>
        <c:lblAlgn val="ctr"/>
        <c:lblOffset val="100"/>
        <c:noMultiLvlLbl val="0"/>
      </c:catAx>
      <c:valAx>
        <c:axId val="108633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8632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749.03612999999996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7351376"/>
        <c:axId val="767350200"/>
      </c:barChart>
      <c:catAx>
        <c:axId val="76735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7350200"/>
        <c:crosses val="autoZero"/>
        <c:auto val="1"/>
        <c:lblAlgn val="ctr"/>
        <c:lblOffset val="100"/>
        <c:noMultiLvlLbl val="0"/>
      </c:catAx>
      <c:valAx>
        <c:axId val="767350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735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6.3521989999999997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594896"/>
        <c:axId val="262593328"/>
      </c:barChart>
      <c:catAx>
        <c:axId val="26259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593328"/>
        <c:crosses val="autoZero"/>
        <c:auto val="1"/>
        <c:lblAlgn val="ctr"/>
        <c:lblOffset val="100"/>
        <c:noMultiLvlLbl val="0"/>
      </c:catAx>
      <c:valAx>
        <c:axId val="262593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59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7200.741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7350592"/>
        <c:axId val="767350984"/>
      </c:barChart>
      <c:catAx>
        <c:axId val="76735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7350984"/>
        <c:crosses val="autoZero"/>
        <c:auto val="1"/>
        <c:lblAlgn val="ctr"/>
        <c:lblOffset val="100"/>
        <c:noMultiLvlLbl val="0"/>
      </c:catAx>
      <c:valAx>
        <c:axId val="767350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735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20.33268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7348240"/>
        <c:axId val="767349416"/>
      </c:barChart>
      <c:catAx>
        <c:axId val="76734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7349416"/>
        <c:crosses val="autoZero"/>
        <c:auto val="1"/>
        <c:lblAlgn val="ctr"/>
        <c:lblOffset val="100"/>
        <c:noMultiLvlLbl val="0"/>
      </c:catAx>
      <c:valAx>
        <c:axId val="767349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734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2.9487529000000001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7349808"/>
        <c:axId val="716961064"/>
      </c:barChart>
      <c:catAx>
        <c:axId val="76734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961064"/>
        <c:crosses val="autoZero"/>
        <c:auto val="1"/>
        <c:lblAlgn val="ctr"/>
        <c:lblOffset val="100"/>
        <c:noMultiLvlLbl val="0"/>
      </c:catAx>
      <c:valAx>
        <c:axId val="71696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7349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333.67540000000002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566640"/>
        <c:axId val="524567816"/>
      </c:barChart>
      <c:catAx>
        <c:axId val="52456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567816"/>
        <c:crosses val="autoZero"/>
        <c:auto val="1"/>
        <c:lblAlgn val="ctr"/>
        <c:lblOffset val="100"/>
        <c:noMultiLvlLbl val="0"/>
      </c:catAx>
      <c:valAx>
        <c:axId val="524567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56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1.8449819000000001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567032"/>
        <c:axId val="524569776"/>
      </c:barChart>
      <c:catAx>
        <c:axId val="524567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569776"/>
        <c:crosses val="autoZero"/>
        <c:auto val="1"/>
        <c:lblAlgn val="ctr"/>
        <c:lblOffset val="100"/>
        <c:noMultiLvlLbl val="0"/>
      </c:catAx>
      <c:valAx>
        <c:axId val="524569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567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22.527754000000002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568600"/>
        <c:axId val="524569384"/>
      </c:barChart>
      <c:catAx>
        <c:axId val="524568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569384"/>
        <c:crosses val="autoZero"/>
        <c:auto val="1"/>
        <c:lblAlgn val="ctr"/>
        <c:lblOffset val="100"/>
        <c:noMultiLvlLbl val="0"/>
      </c:catAx>
      <c:valAx>
        <c:axId val="524569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568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2.9487529000000001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592152"/>
        <c:axId val="262592544"/>
      </c:barChart>
      <c:catAx>
        <c:axId val="26259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592544"/>
        <c:crosses val="autoZero"/>
        <c:auto val="1"/>
        <c:lblAlgn val="ctr"/>
        <c:lblOffset val="100"/>
        <c:noMultiLvlLbl val="0"/>
      </c:catAx>
      <c:valAx>
        <c:axId val="26259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592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690.61879999999996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239984"/>
        <c:axId val="263239592"/>
      </c:barChart>
      <c:catAx>
        <c:axId val="2632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239592"/>
        <c:crosses val="autoZero"/>
        <c:auto val="1"/>
        <c:lblAlgn val="ctr"/>
        <c:lblOffset val="100"/>
        <c:noMultiLvlLbl val="0"/>
      </c:catAx>
      <c:valAx>
        <c:axId val="263239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23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14.620900000000001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239200"/>
        <c:axId val="263242336"/>
      </c:barChart>
      <c:catAx>
        <c:axId val="2632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242336"/>
        <c:crosses val="autoZero"/>
        <c:auto val="1"/>
        <c:lblAlgn val="ctr"/>
        <c:lblOffset val="100"/>
        <c:noMultiLvlLbl val="0"/>
      </c:catAx>
      <c:valAx>
        <c:axId val="26324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2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임미숙, ID : H1800132)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05월 09일 16:38:14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1900</v>
      </c>
      <c r="C6" s="59">
        <f>'DRIs DATA 입력'!C6</f>
        <v>2241.6925999999999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92.396780000000007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34.312049999999999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66.194000000000003</v>
      </c>
      <c r="G8" s="59">
        <f>'DRIs DATA 입력'!G8</f>
        <v>14.375</v>
      </c>
      <c r="H8" s="59">
        <f>'DRIs DATA 입력'!H8</f>
        <v>19.431000000000001</v>
      </c>
      <c r="I8" s="46"/>
      <c r="J8" s="59" t="s">
        <v>216</v>
      </c>
      <c r="K8" s="59">
        <f>'DRIs DATA 입력'!K8</f>
        <v>7.8390000000000004</v>
      </c>
      <c r="L8" s="59">
        <f>'DRIs DATA 입력'!L8</f>
        <v>21.193999999999999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742.87300000000005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27.231071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6.3521989999999997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333.67540000000002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183.53890999999999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2.3163648000000001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1.8449819000000001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22.527754000000002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2.9487529000000001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690.61879999999996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14.620900000000001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3.1197233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3.0089087000000001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749.03612999999996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1476.1855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7200.741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4112.7190000000001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135.60405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172.25954999999999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20.33268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12.603567999999999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1299.1467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0.11983594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3.0440806999999999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769.03369999999995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104.46028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5" sqref="H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275</v>
      </c>
      <c r="B1" s="61" t="s">
        <v>330</v>
      </c>
      <c r="G1" s="62" t="s">
        <v>276</v>
      </c>
      <c r="H1" s="61" t="s">
        <v>331</v>
      </c>
    </row>
    <row r="3" spans="1:27" x14ac:dyDescent="0.3">
      <c r="A3" s="68" t="s">
        <v>313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277</v>
      </c>
      <c r="B4" s="67"/>
      <c r="C4" s="67"/>
      <c r="E4" s="69" t="s">
        <v>332</v>
      </c>
      <c r="F4" s="70"/>
      <c r="G4" s="70"/>
      <c r="H4" s="71"/>
      <c r="J4" s="69" t="s">
        <v>278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279</v>
      </c>
      <c r="V4" s="67"/>
      <c r="W4" s="67"/>
      <c r="X4" s="67"/>
      <c r="Y4" s="67"/>
      <c r="Z4" s="67"/>
    </row>
    <row r="5" spans="1:27" x14ac:dyDescent="0.3">
      <c r="A5" s="65"/>
      <c r="B5" s="65" t="s">
        <v>314</v>
      </c>
      <c r="C5" s="65" t="s">
        <v>323</v>
      </c>
      <c r="E5" s="65"/>
      <c r="F5" s="65" t="s">
        <v>50</v>
      </c>
      <c r="G5" s="65" t="s">
        <v>280</v>
      </c>
      <c r="H5" s="65" t="s">
        <v>46</v>
      </c>
      <c r="J5" s="65"/>
      <c r="K5" s="65" t="s">
        <v>281</v>
      </c>
      <c r="L5" s="65" t="s">
        <v>282</v>
      </c>
      <c r="N5" s="65"/>
      <c r="O5" s="65" t="s">
        <v>283</v>
      </c>
      <c r="P5" s="65" t="s">
        <v>284</v>
      </c>
      <c r="Q5" s="65" t="s">
        <v>315</v>
      </c>
      <c r="R5" s="65" t="s">
        <v>285</v>
      </c>
      <c r="S5" s="65" t="s">
        <v>323</v>
      </c>
      <c r="U5" s="65"/>
      <c r="V5" s="65" t="s">
        <v>283</v>
      </c>
      <c r="W5" s="65" t="s">
        <v>284</v>
      </c>
      <c r="X5" s="65" t="s">
        <v>315</v>
      </c>
      <c r="Y5" s="65" t="s">
        <v>285</v>
      </c>
      <c r="Z5" s="65" t="s">
        <v>323</v>
      </c>
    </row>
    <row r="6" spans="1:27" x14ac:dyDescent="0.3">
      <c r="A6" s="65" t="s">
        <v>277</v>
      </c>
      <c r="B6" s="65">
        <v>1900</v>
      </c>
      <c r="C6" s="65">
        <v>2241.6925999999999</v>
      </c>
      <c r="E6" s="65" t="s">
        <v>286</v>
      </c>
      <c r="F6" s="65">
        <v>55</v>
      </c>
      <c r="G6" s="65">
        <v>15</v>
      </c>
      <c r="H6" s="65">
        <v>7</v>
      </c>
      <c r="J6" s="65" t="s">
        <v>286</v>
      </c>
      <c r="K6" s="65">
        <v>0.1</v>
      </c>
      <c r="L6" s="65">
        <v>4</v>
      </c>
      <c r="N6" s="65" t="s">
        <v>287</v>
      </c>
      <c r="O6" s="65">
        <v>40</v>
      </c>
      <c r="P6" s="65">
        <v>50</v>
      </c>
      <c r="Q6" s="65">
        <v>0</v>
      </c>
      <c r="R6" s="65">
        <v>0</v>
      </c>
      <c r="S6" s="65">
        <v>92.396780000000007</v>
      </c>
      <c r="U6" s="65" t="s">
        <v>288</v>
      </c>
      <c r="V6" s="65">
        <v>0</v>
      </c>
      <c r="W6" s="65">
        <v>0</v>
      </c>
      <c r="X6" s="65">
        <v>20</v>
      </c>
      <c r="Y6" s="65">
        <v>0</v>
      </c>
      <c r="Z6" s="65">
        <v>34.312049999999999</v>
      </c>
    </row>
    <row r="7" spans="1:27" x14ac:dyDescent="0.3">
      <c r="E7" s="65" t="s">
        <v>289</v>
      </c>
      <c r="F7" s="65">
        <v>65</v>
      </c>
      <c r="G7" s="65">
        <v>30</v>
      </c>
      <c r="H7" s="65">
        <v>20</v>
      </c>
      <c r="J7" s="65" t="s">
        <v>289</v>
      </c>
      <c r="K7" s="65">
        <v>1</v>
      </c>
      <c r="L7" s="65">
        <v>10</v>
      </c>
    </row>
    <row r="8" spans="1:27" x14ac:dyDescent="0.3">
      <c r="E8" s="65" t="s">
        <v>316</v>
      </c>
      <c r="F8" s="65">
        <v>66.194000000000003</v>
      </c>
      <c r="G8" s="65">
        <v>14.375</v>
      </c>
      <c r="H8" s="65">
        <v>19.431000000000001</v>
      </c>
      <c r="J8" s="65" t="s">
        <v>316</v>
      </c>
      <c r="K8" s="65">
        <v>7.8390000000000004</v>
      </c>
      <c r="L8" s="65">
        <v>21.193999999999999</v>
      </c>
    </row>
    <row r="13" spans="1:27" x14ac:dyDescent="0.3">
      <c r="A13" s="66" t="s">
        <v>317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333</v>
      </c>
      <c r="B14" s="67"/>
      <c r="C14" s="67"/>
      <c r="D14" s="67"/>
      <c r="E14" s="67"/>
      <c r="F14" s="67"/>
      <c r="H14" s="67" t="s">
        <v>290</v>
      </c>
      <c r="I14" s="67"/>
      <c r="J14" s="67"/>
      <c r="K14" s="67"/>
      <c r="L14" s="67"/>
      <c r="M14" s="67"/>
      <c r="O14" s="67" t="s">
        <v>291</v>
      </c>
      <c r="P14" s="67"/>
      <c r="Q14" s="67"/>
      <c r="R14" s="67"/>
      <c r="S14" s="67"/>
      <c r="T14" s="67"/>
      <c r="V14" s="67" t="s">
        <v>292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283</v>
      </c>
      <c r="C15" s="65" t="s">
        <v>284</v>
      </c>
      <c r="D15" s="65" t="s">
        <v>315</v>
      </c>
      <c r="E15" s="65" t="s">
        <v>285</v>
      </c>
      <c r="F15" s="65" t="s">
        <v>323</v>
      </c>
      <c r="H15" s="65"/>
      <c r="I15" s="65" t="s">
        <v>283</v>
      </c>
      <c r="J15" s="65" t="s">
        <v>284</v>
      </c>
      <c r="K15" s="65" t="s">
        <v>315</v>
      </c>
      <c r="L15" s="65" t="s">
        <v>285</v>
      </c>
      <c r="M15" s="65" t="s">
        <v>323</v>
      </c>
      <c r="O15" s="65"/>
      <c r="P15" s="65" t="s">
        <v>283</v>
      </c>
      <c r="Q15" s="65" t="s">
        <v>284</v>
      </c>
      <c r="R15" s="65" t="s">
        <v>315</v>
      </c>
      <c r="S15" s="65" t="s">
        <v>285</v>
      </c>
      <c r="T15" s="65" t="s">
        <v>323</v>
      </c>
      <c r="V15" s="65"/>
      <c r="W15" s="65" t="s">
        <v>283</v>
      </c>
      <c r="X15" s="65" t="s">
        <v>284</v>
      </c>
      <c r="Y15" s="65" t="s">
        <v>315</v>
      </c>
      <c r="Z15" s="65" t="s">
        <v>285</v>
      </c>
      <c r="AA15" s="65" t="s">
        <v>323</v>
      </c>
    </row>
    <row r="16" spans="1:27" x14ac:dyDescent="0.3">
      <c r="A16" s="65" t="s">
        <v>293</v>
      </c>
      <c r="B16" s="65">
        <v>450</v>
      </c>
      <c r="C16" s="65">
        <v>650</v>
      </c>
      <c r="D16" s="65">
        <v>0</v>
      </c>
      <c r="E16" s="65">
        <v>3000</v>
      </c>
      <c r="F16" s="65">
        <v>742.87300000000005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27.231071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6.3521989999999997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333.67540000000002</v>
      </c>
    </row>
    <row r="23" spans="1:62" x14ac:dyDescent="0.3">
      <c r="A23" s="66" t="s">
        <v>294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295</v>
      </c>
      <c r="B24" s="67"/>
      <c r="C24" s="67"/>
      <c r="D24" s="67"/>
      <c r="E24" s="67"/>
      <c r="F24" s="67"/>
      <c r="H24" s="67" t="s">
        <v>296</v>
      </c>
      <c r="I24" s="67"/>
      <c r="J24" s="67"/>
      <c r="K24" s="67"/>
      <c r="L24" s="67"/>
      <c r="M24" s="67"/>
      <c r="O24" s="67" t="s">
        <v>318</v>
      </c>
      <c r="P24" s="67"/>
      <c r="Q24" s="67"/>
      <c r="R24" s="67"/>
      <c r="S24" s="67"/>
      <c r="T24" s="67"/>
      <c r="V24" s="67" t="s">
        <v>297</v>
      </c>
      <c r="W24" s="67"/>
      <c r="X24" s="67"/>
      <c r="Y24" s="67"/>
      <c r="Z24" s="67"/>
      <c r="AA24" s="67"/>
      <c r="AC24" s="67" t="s">
        <v>298</v>
      </c>
      <c r="AD24" s="67"/>
      <c r="AE24" s="67"/>
      <c r="AF24" s="67"/>
      <c r="AG24" s="67"/>
      <c r="AH24" s="67"/>
      <c r="AJ24" s="67" t="s">
        <v>334</v>
      </c>
      <c r="AK24" s="67"/>
      <c r="AL24" s="67"/>
      <c r="AM24" s="67"/>
      <c r="AN24" s="67"/>
      <c r="AO24" s="67"/>
      <c r="AQ24" s="67" t="s">
        <v>299</v>
      </c>
      <c r="AR24" s="67"/>
      <c r="AS24" s="67"/>
      <c r="AT24" s="67"/>
      <c r="AU24" s="67"/>
      <c r="AV24" s="67"/>
      <c r="AX24" s="67" t="s">
        <v>300</v>
      </c>
      <c r="AY24" s="67"/>
      <c r="AZ24" s="67"/>
      <c r="BA24" s="67"/>
      <c r="BB24" s="67"/>
      <c r="BC24" s="67"/>
      <c r="BE24" s="67" t="s">
        <v>301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283</v>
      </c>
      <c r="C25" s="65" t="s">
        <v>284</v>
      </c>
      <c r="D25" s="65" t="s">
        <v>315</v>
      </c>
      <c r="E25" s="65" t="s">
        <v>285</v>
      </c>
      <c r="F25" s="65" t="s">
        <v>323</v>
      </c>
      <c r="H25" s="65"/>
      <c r="I25" s="65" t="s">
        <v>283</v>
      </c>
      <c r="J25" s="65" t="s">
        <v>284</v>
      </c>
      <c r="K25" s="65" t="s">
        <v>315</v>
      </c>
      <c r="L25" s="65" t="s">
        <v>285</v>
      </c>
      <c r="M25" s="65" t="s">
        <v>323</v>
      </c>
      <c r="O25" s="65"/>
      <c r="P25" s="65" t="s">
        <v>283</v>
      </c>
      <c r="Q25" s="65" t="s">
        <v>284</v>
      </c>
      <c r="R25" s="65" t="s">
        <v>315</v>
      </c>
      <c r="S25" s="65" t="s">
        <v>285</v>
      </c>
      <c r="T25" s="65" t="s">
        <v>323</v>
      </c>
      <c r="V25" s="65"/>
      <c r="W25" s="65" t="s">
        <v>283</v>
      </c>
      <c r="X25" s="65" t="s">
        <v>284</v>
      </c>
      <c r="Y25" s="65" t="s">
        <v>315</v>
      </c>
      <c r="Z25" s="65" t="s">
        <v>285</v>
      </c>
      <c r="AA25" s="65" t="s">
        <v>323</v>
      </c>
      <c r="AC25" s="65"/>
      <c r="AD25" s="65" t="s">
        <v>283</v>
      </c>
      <c r="AE25" s="65" t="s">
        <v>284</v>
      </c>
      <c r="AF25" s="65" t="s">
        <v>315</v>
      </c>
      <c r="AG25" s="65" t="s">
        <v>285</v>
      </c>
      <c r="AH25" s="65" t="s">
        <v>323</v>
      </c>
      <c r="AJ25" s="65"/>
      <c r="AK25" s="65" t="s">
        <v>283</v>
      </c>
      <c r="AL25" s="65" t="s">
        <v>284</v>
      </c>
      <c r="AM25" s="65" t="s">
        <v>315</v>
      </c>
      <c r="AN25" s="65" t="s">
        <v>285</v>
      </c>
      <c r="AO25" s="65" t="s">
        <v>323</v>
      </c>
      <c r="AQ25" s="65"/>
      <c r="AR25" s="65" t="s">
        <v>283</v>
      </c>
      <c r="AS25" s="65" t="s">
        <v>284</v>
      </c>
      <c r="AT25" s="65" t="s">
        <v>315</v>
      </c>
      <c r="AU25" s="65" t="s">
        <v>285</v>
      </c>
      <c r="AV25" s="65" t="s">
        <v>323</v>
      </c>
      <c r="AX25" s="65"/>
      <c r="AY25" s="65" t="s">
        <v>283</v>
      </c>
      <c r="AZ25" s="65" t="s">
        <v>284</v>
      </c>
      <c r="BA25" s="65" t="s">
        <v>315</v>
      </c>
      <c r="BB25" s="65" t="s">
        <v>285</v>
      </c>
      <c r="BC25" s="65" t="s">
        <v>323</v>
      </c>
      <c r="BE25" s="65"/>
      <c r="BF25" s="65" t="s">
        <v>283</v>
      </c>
      <c r="BG25" s="65" t="s">
        <v>284</v>
      </c>
      <c r="BH25" s="65" t="s">
        <v>315</v>
      </c>
      <c r="BI25" s="65" t="s">
        <v>285</v>
      </c>
      <c r="BJ25" s="65" t="s">
        <v>323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183.53890999999999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2.3163648000000001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1.8449819000000001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22.527754000000002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2.9487529000000001</v>
      </c>
      <c r="AJ26" s="65" t="s">
        <v>302</v>
      </c>
      <c r="AK26" s="65">
        <v>320</v>
      </c>
      <c r="AL26" s="65">
        <v>400</v>
      </c>
      <c r="AM26" s="65">
        <v>0</v>
      </c>
      <c r="AN26" s="65">
        <v>1000</v>
      </c>
      <c r="AO26" s="65">
        <v>690.61879999999996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14.620900000000001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3.1197233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3.0089087000000001</v>
      </c>
    </row>
    <row r="33" spans="1:68" x14ac:dyDescent="0.3">
      <c r="A33" s="66" t="s">
        <v>335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303</v>
      </c>
      <c r="B34" s="67"/>
      <c r="C34" s="67"/>
      <c r="D34" s="67"/>
      <c r="E34" s="67"/>
      <c r="F34" s="67"/>
      <c r="H34" s="67" t="s">
        <v>304</v>
      </c>
      <c r="I34" s="67"/>
      <c r="J34" s="67"/>
      <c r="K34" s="67"/>
      <c r="L34" s="67"/>
      <c r="M34" s="67"/>
      <c r="O34" s="67" t="s">
        <v>305</v>
      </c>
      <c r="P34" s="67"/>
      <c r="Q34" s="67"/>
      <c r="R34" s="67"/>
      <c r="S34" s="67"/>
      <c r="T34" s="67"/>
      <c r="V34" s="67" t="s">
        <v>306</v>
      </c>
      <c r="W34" s="67"/>
      <c r="X34" s="67"/>
      <c r="Y34" s="67"/>
      <c r="Z34" s="67"/>
      <c r="AA34" s="67"/>
      <c r="AC34" s="67" t="s">
        <v>319</v>
      </c>
      <c r="AD34" s="67"/>
      <c r="AE34" s="67"/>
      <c r="AF34" s="67"/>
      <c r="AG34" s="67"/>
      <c r="AH34" s="67"/>
      <c r="AJ34" s="67" t="s">
        <v>307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283</v>
      </c>
      <c r="C35" s="65" t="s">
        <v>284</v>
      </c>
      <c r="D35" s="65" t="s">
        <v>315</v>
      </c>
      <c r="E35" s="65" t="s">
        <v>285</v>
      </c>
      <c r="F35" s="65" t="s">
        <v>323</v>
      </c>
      <c r="H35" s="65"/>
      <c r="I35" s="65" t="s">
        <v>283</v>
      </c>
      <c r="J35" s="65" t="s">
        <v>284</v>
      </c>
      <c r="K35" s="65" t="s">
        <v>315</v>
      </c>
      <c r="L35" s="65" t="s">
        <v>285</v>
      </c>
      <c r="M35" s="65" t="s">
        <v>323</v>
      </c>
      <c r="O35" s="65"/>
      <c r="P35" s="65" t="s">
        <v>283</v>
      </c>
      <c r="Q35" s="65" t="s">
        <v>284</v>
      </c>
      <c r="R35" s="65" t="s">
        <v>315</v>
      </c>
      <c r="S35" s="65" t="s">
        <v>285</v>
      </c>
      <c r="T35" s="65" t="s">
        <v>323</v>
      </c>
      <c r="V35" s="65"/>
      <c r="W35" s="65" t="s">
        <v>283</v>
      </c>
      <c r="X35" s="65" t="s">
        <v>284</v>
      </c>
      <c r="Y35" s="65" t="s">
        <v>315</v>
      </c>
      <c r="Z35" s="65" t="s">
        <v>285</v>
      </c>
      <c r="AA35" s="65" t="s">
        <v>323</v>
      </c>
      <c r="AC35" s="65"/>
      <c r="AD35" s="65" t="s">
        <v>283</v>
      </c>
      <c r="AE35" s="65" t="s">
        <v>284</v>
      </c>
      <c r="AF35" s="65" t="s">
        <v>315</v>
      </c>
      <c r="AG35" s="65" t="s">
        <v>285</v>
      </c>
      <c r="AH35" s="65" t="s">
        <v>323</v>
      </c>
      <c r="AJ35" s="65"/>
      <c r="AK35" s="65" t="s">
        <v>283</v>
      </c>
      <c r="AL35" s="65" t="s">
        <v>284</v>
      </c>
      <c r="AM35" s="65" t="s">
        <v>315</v>
      </c>
      <c r="AN35" s="65" t="s">
        <v>285</v>
      </c>
      <c r="AO35" s="65" t="s">
        <v>323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749.03612999999996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1476.1855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7200.741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4112.7190000000001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135.60405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172.25954999999999</v>
      </c>
    </row>
    <row r="43" spans="1:68" x14ac:dyDescent="0.3">
      <c r="A43" s="66" t="s">
        <v>308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309</v>
      </c>
      <c r="B44" s="67"/>
      <c r="C44" s="67"/>
      <c r="D44" s="67"/>
      <c r="E44" s="67"/>
      <c r="F44" s="67"/>
      <c r="H44" s="67" t="s">
        <v>310</v>
      </c>
      <c r="I44" s="67"/>
      <c r="J44" s="67"/>
      <c r="K44" s="67"/>
      <c r="L44" s="67"/>
      <c r="M44" s="67"/>
      <c r="O44" s="67" t="s">
        <v>311</v>
      </c>
      <c r="P44" s="67"/>
      <c r="Q44" s="67"/>
      <c r="R44" s="67"/>
      <c r="S44" s="67"/>
      <c r="T44" s="67"/>
      <c r="V44" s="67" t="s">
        <v>336</v>
      </c>
      <c r="W44" s="67"/>
      <c r="X44" s="67"/>
      <c r="Y44" s="67"/>
      <c r="Z44" s="67"/>
      <c r="AA44" s="67"/>
      <c r="AC44" s="67" t="s">
        <v>337</v>
      </c>
      <c r="AD44" s="67"/>
      <c r="AE44" s="67"/>
      <c r="AF44" s="67"/>
      <c r="AG44" s="67"/>
      <c r="AH44" s="67"/>
      <c r="AJ44" s="67" t="s">
        <v>320</v>
      </c>
      <c r="AK44" s="67"/>
      <c r="AL44" s="67"/>
      <c r="AM44" s="67"/>
      <c r="AN44" s="67"/>
      <c r="AO44" s="67"/>
      <c r="AQ44" s="67" t="s">
        <v>338</v>
      </c>
      <c r="AR44" s="67"/>
      <c r="AS44" s="67"/>
      <c r="AT44" s="67"/>
      <c r="AU44" s="67"/>
      <c r="AV44" s="67"/>
      <c r="AX44" s="67" t="s">
        <v>321</v>
      </c>
      <c r="AY44" s="67"/>
      <c r="AZ44" s="67"/>
      <c r="BA44" s="67"/>
      <c r="BB44" s="67"/>
      <c r="BC44" s="67"/>
      <c r="BE44" s="67" t="s">
        <v>322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283</v>
      </c>
      <c r="C45" s="65" t="s">
        <v>284</v>
      </c>
      <c r="D45" s="65" t="s">
        <v>315</v>
      </c>
      <c r="E45" s="65" t="s">
        <v>285</v>
      </c>
      <c r="F45" s="65" t="s">
        <v>323</v>
      </c>
      <c r="H45" s="65"/>
      <c r="I45" s="65" t="s">
        <v>283</v>
      </c>
      <c r="J45" s="65" t="s">
        <v>284</v>
      </c>
      <c r="K45" s="65" t="s">
        <v>315</v>
      </c>
      <c r="L45" s="65" t="s">
        <v>285</v>
      </c>
      <c r="M45" s="65" t="s">
        <v>323</v>
      </c>
      <c r="O45" s="65"/>
      <c r="P45" s="65" t="s">
        <v>283</v>
      </c>
      <c r="Q45" s="65" t="s">
        <v>284</v>
      </c>
      <c r="R45" s="65" t="s">
        <v>315</v>
      </c>
      <c r="S45" s="65" t="s">
        <v>285</v>
      </c>
      <c r="T45" s="65" t="s">
        <v>323</v>
      </c>
      <c r="V45" s="65"/>
      <c r="W45" s="65" t="s">
        <v>283</v>
      </c>
      <c r="X45" s="65" t="s">
        <v>284</v>
      </c>
      <c r="Y45" s="65" t="s">
        <v>315</v>
      </c>
      <c r="Z45" s="65" t="s">
        <v>285</v>
      </c>
      <c r="AA45" s="65" t="s">
        <v>323</v>
      </c>
      <c r="AC45" s="65"/>
      <c r="AD45" s="65" t="s">
        <v>283</v>
      </c>
      <c r="AE45" s="65" t="s">
        <v>284</v>
      </c>
      <c r="AF45" s="65" t="s">
        <v>315</v>
      </c>
      <c r="AG45" s="65" t="s">
        <v>285</v>
      </c>
      <c r="AH45" s="65" t="s">
        <v>323</v>
      </c>
      <c r="AJ45" s="65"/>
      <c r="AK45" s="65" t="s">
        <v>283</v>
      </c>
      <c r="AL45" s="65" t="s">
        <v>284</v>
      </c>
      <c r="AM45" s="65" t="s">
        <v>315</v>
      </c>
      <c r="AN45" s="65" t="s">
        <v>285</v>
      </c>
      <c r="AO45" s="65" t="s">
        <v>323</v>
      </c>
      <c r="AQ45" s="65"/>
      <c r="AR45" s="65" t="s">
        <v>283</v>
      </c>
      <c r="AS45" s="65" t="s">
        <v>284</v>
      </c>
      <c r="AT45" s="65" t="s">
        <v>315</v>
      </c>
      <c r="AU45" s="65" t="s">
        <v>285</v>
      </c>
      <c r="AV45" s="65" t="s">
        <v>323</v>
      </c>
      <c r="AX45" s="65"/>
      <c r="AY45" s="65" t="s">
        <v>283</v>
      </c>
      <c r="AZ45" s="65" t="s">
        <v>284</v>
      </c>
      <c r="BA45" s="65" t="s">
        <v>315</v>
      </c>
      <c r="BB45" s="65" t="s">
        <v>285</v>
      </c>
      <c r="BC45" s="65" t="s">
        <v>323</v>
      </c>
      <c r="BE45" s="65"/>
      <c r="BF45" s="65" t="s">
        <v>283</v>
      </c>
      <c r="BG45" s="65" t="s">
        <v>284</v>
      </c>
      <c r="BH45" s="65" t="s">
        <v>315</v>
      </c>
      <c r="BI45" s="65" t="s">
        <v>285</v>
      </c>
      <c r="BJ45" s="65" t="s">
        <v>323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20.33268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12.603567999999999</v>
      </c>
      <c r="O46" s="65" t="s">
        <v>324</v>
      </c>
      <c r="P46" s="65">
        <v>600</v>
      </c>
      <c r="Q46" s="65">
        <v>800</v>
      </c>
      <c r="R46" s="65">
        <v>0</v>
      </c>
      <c r="S46" s="65">
        <v>10000</v>
      </c>
      <c r="T46" s="65">
        <v>1299.1467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0.11983594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3.0440806999999999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769.03369999999995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104.46028</v>
      </c>
      <c r="AX46" s="65" t="s">
        <v>325</v>
      </c>
      <c r="AY46" s="65"/>
      <c r="AZ46" s="65"/>
      <c r="BA46" s="65"/>
      <c r="BB46" s="65"/>
      <c r="BC46" s="65"/>
      <c r="BE46" s="65" t="s">
        <v>326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20" sqref="J2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327</v>
      </c>
      <c r="B2" s="61" t="s">
        <v>328</v>
      </c>
      <c r="C2" s="61" t="s">
        <v>329</v>
      </c>
      <c r="D2" s="61">
        <v>48</v>
      </c>
      <c r="E2" s="61">
        <v>2241.6925999999999</v>
      </c>
      <c r="F2" s="61">
        <v>314.76265999999998</v>
      </c>
      <c r="G2" s="61">
        <v>68.357024999999993</v>
      </c>
      <c r="H2" s="61">
        <v>41.396523000000002</v>
      </c>
      <c r="I2" s="61">
        <v>26.960502999999999</v>
      </c>
      <c r="J2" s="61">
        <v>92.396780000000007</v>
      </c>
      <c r="K2" s="61">
        <v>42.349159999999998</v>
      </c>
      <c r="L2" s="61">
        <v>50.047620000000002</v>
      </c>
      <c r="M2" s="61">
        <v>34.312049999999999</v>
      </c>
      <c r="N2" s="61">
        <v>5.3780093000000004</v>
      </c>
      <c r="O2" s="61">
        <v>20.116081000000001</v>
      </c>
      <c r="P2" s="61">
        <v>1251.8278</v>
      </c>
      <c r="Q2" s="61">
        <v>32.863663000000003</v>
      </c>
      <c r="R2" s="61">
        <v>742.87300000000005</v>
      </c>
      <c r="S2" s="61">
        <v>173.25995</v>
      </c>
      <c r="T2" s="61">
        <v>6835.3554999999997</v>
      </c>
      <c r="U2" s="61">
        <v>6.3521989999999997</v>
      </c>
      <c r="V2" s="61">
        <v>27.231071</v>
      </c>
      <c r="W2" s="61">
        <v>333.67540000000002</v>
      </c>
      <c r="X2" s="61">
        <v>183.53890999999999</v>
      </c>
      <c r="Y2" s="61">
        <v>2.3163648000000001</v>
      </c>
      <c r="Z2" s="61">
        <v>1.8449819000000001</v>
      </c>
      <c r="AA2" s="61">
        <v>22.527754000000002</v>
      </c>
      <c r="AB2" s="61">
        <v>2.9487529000000001</v>
      </c>
      <c r="AC2" s="61">
        <v>690.61879999999996</v>
      </c>
      <c r="AD2" s="61">
        <v>14.620900000000001</v>
      </c>
      <c r="AE2" s="61">
        <v>3.1197233</v>
      </c>
      <c r="AF2" s="61">
        <v>3.0089087000000001</v>
      </c>
      <c r="AG2" s="61">
        <v>749.03612999999996</v>
      </c>
      <c r="AH2" s="61">
        <v>420.88099999999997</v>
      </c>
      <c r="AI2" s="61">
        <v>328.15512000000001</v>
      </c>
      <c r="AJ2" s="61">
        <v>1476.1855</v>
      </c>
      <c r="AK2" s="61">
        <v>7200.741</v>
      </c>
      <c r="AL2" s="61">
        <v>135.60405</v>
      </c>
      <c r="AM2" s="61">
        <v>4112.7190000000001</v>
      </c>
      <c r="AN2" s="61">
        <v>172.25954999999999</v>
      </c>
      <c r="AO2" s="61">
        <v>20.33268</v>
      </c>
      <c r="AP2" s="61">
        <v>14.334163999999999</v>
      </c>
      <c r="AQ2" s="61">
        <v>5.9985150000000003</v>
      </c>
      <c r="AR2" s="61">
        <v>12.603567999999999</v>
      </c>
      <c r="AS2" s="61">
        <v>1299.1467</v>
      </c>
      <c r="AT2" s="61">
        <v>0.11983594</v>
      </c>
      <c r="AU2" s="61">
        <v>3.0440806999999999</v>
      </c>
      <c r="AV2" s="61">
        <v>769.03369999999995</v>
      </c>
      <c r="AW2" s="61">
        <v>104.46028</v>
      </c>
      <c r="AX2" s="61">
        <v>0.20247391000000001</v>
      </c>
      <c r="AY2" s="61">
        <v>1.9344212999999999</v>
      </c>
      <c r="AZ2" s="61">
        <v>424.584</v>
      </c>
      <c r="BA2" s="61">
        <v>65.395700000000005</v>
      </c>
      <c r="BB2" s="61">
        <v>18.208403000000001</v>
      </c>
      <c r="BC2" s="61">
        <v>24.924467</v>
      </c>
      <c r="BD2" s="61">
        <v>22.246323</v>
      </c>
      <c r="BE2" s="61">
        <v>1.5325876</v>
      </c>
      <c r="BF2" s="61">
        <v>5.0456704999999999</v>
      </c>
      <c r="BG2" s="61">
        <v>2.7754896000000001E-3</v>
      </c>
      <c r="BH2" s="61">
        <v>1.3750297999999999E-2</v>
      </c>
      <c r="BI2" s="61">
        <v>1.8403769E-2</v>
      </c>
      <c r="BJ2" s="61">
        <v>0.13635354</v>
      </c>
      <c r="BK2" s="61">
        <v>2.1349920000000001E-4</v>
      </c>
      <c r="BL2" s="61">
        <v>0.76882355999999996</v>
      </c>
      <c r="BM2" s="61">
        <v>4.8207044999999997</v>
      </c>
      <c r="BN2" s="61">
        <v>1.1171122</v>
      </c>
      <c r="BO2" s="61">
        <v>73.764560000000003</v>
      </c>
      <c r="BP2" s="61">
        <v>11.109785</v>
      </c>
      <c r="BQ2" s="61">
        <v>23.181747000000001</v>
      </c>
      <c r="BR2" s="61">
        <v>98.368033999999994</v>
      </c>
      <c r="BS2" s="61">
        <v>51.101664999999997</v>
      </c>
      <c r="BT2" s="61">
        <v>11.490641</v>
      </c>
      <c r="BU2" s="61">
        <v>0.6808265</v>
      </c>
      <c r="BV2" s="61">
        <v>0.11095772</v>
      </c>
      <c r="BW2" s="61">
        <v>0.93843794000000003</v>
      </c>
      <c r="BX2" s="61">
        <v>2.1864843</v>
      </c>
      <c r="BY2" s="61">
        <v>0.22729999000000001</v>
      </c>
      <c r="BZ2" s="61">
        <v>1.6497059999999999E-3</v>
      </c>
      <c r="CA2" s="61">
        <v>1.1840497000000001</v>
      </c>
      <c r="CB2" s="61">
        <v>6.4025689999999996E-2</v>
      </c>
      <c r="CC2" s="61">
        <v>0.27337467999999998</v>
      </c>
      <c r="CD2" s="61">
        <v>3.5960803000000001</v>
      </c>
      <c r="CE2" s="61">
        <v>0.26078245</v>
      </c>
      <c r="CF2" s="61">
        <v>0.84729670000000001</v>
      </c>
      <c r="CG2" s="61">
        <v>9.9000000000000005E-7</v>
      </c>
      <c r="CH2" s="61">
        <v>8.9625369999999996E-2</v>
      </c>
      <c r="CI2" s="61">
        <v>2.5329929999999999E-3</v>
      </c>
      <c r="CJ2" s="61">
        <v>7.7691330000000001</v>
      </c>
      <c r="CK2" s="61">
        <v>7.0385489999999995E-2</v>
      </c>
      <c r="CL2" s="61">
        <v>5.4203424</v>
      </c>
      <c r="CM2" s="61">
        <v>4.8840750000000002</v>
      </c>
      <c r="CN2" s="61">
        <v>2831.1945999999998</v>
      </c>
      <c r="CO2" s="61">
        <v>4997.6260000000002</v>
      </c>
      <c r="CP2" s="61">
        <v>3767.2824999999998</v>
      </c>
      <c r="CQ2" s="61">
        <v>1335.9632999999999</v>
      </c>
      <c r="CR2" s="61">
        <v>638.98410000000001</v>
      </c>
      <c r="CS2" s="61">
        <v>370.12734999999998</v>
      </c>
      <c r="CT2" s="61">
        <v>2850.3566999999998</v>
      </c>
      <c r="CU2" s="61">
        <v>1953.3788999999999</v>
      </c>
      <c r="CV2" s="61">
        <v>991.99414000000002</v>
      </c>
      <c r="CW2" s="61">
        <v>2325.3539999999998</v>
      </c>
      <c r="CX2" s="61">
        <v>615.37199999999996</v>
      </c>
      <c r="CY2" s="61">
        <v>3325.7190000000001</v>
      </c>
      <c r="CZ2" s="61">
        <v>1998.2325000000001</v>
      </c>
      <c r="DA2" s="61">
        <v>4249.2782999999999</v>
      </c>
      <c r="DB2" s="61">
        <v>3719.3712999999998</v>
      </c>
      <c r="DC2" s="61">
        <v>6138.6147000000001</v>
      </c>
      <c r="DD2" s="61">
        <v>11720.826999999999</v>
      </c>
      <c r="DE2" s="61">
        <v>2516.6948000000002</v>
      </c>
      <c r="DF2" s="61">
        <v>4110.9106000000002</v>
      </c>
      <c r="DG2" s="61">
        <v>2589.1527999999998</v>
      </c>
      <c r="DH2" s="61">
        <v>241.36497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65.395700000000005</v>
      </c>
      <c r="B6">
        <f>BB2</f>
        <v>18.208403000000001</v>
      </c>
      <c r="C6">
        <f>BC2</f>
        <v>24.924467</v>
      </c>
      <c r="D6">
        <f>BD2</f>
        <v>22.246323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M17" sqref="M1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27001</v>
      </c>
      <c r="C2" s="56">
        <f ca="1">YEAR(TODAY())-YEAR(B2)+IF(TODAY()&gt;=DATE(YEAR(TODAY()),MONTH(B2),DAY(B2)),0,-1)</f>
        <v>48</v>
      </c>
      <c r="E2" s="52">
        <v>164.7</v>
      </c>
      <c r="F2" s="53" t="s">
        <v>39</v>
      </c>
      <c r="G2" s="52">
        <v>69.5</v>
      </c>
      <c r="H2" s="51" t="s">
        <v>41</v>
      </c>
      <c r="I2" s="72">
        <f>ROUND(G3/E3^2,1)</f>
        <v>25.6</v>
      </c>
    </row>
    <row r="3" spans="1:9" x14ac:dyDescent="0.3">
      <c r="E3" s="51">
        <f>E2/100</f>
        <v>1.6469999999999998</v>
      </c>
      <c r="F3" s="51" t="s">
        <v>40</v>
      </c>
      <c r="G3" s="51">
        <f>G2</f>
        <v>69.5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44690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임미숙, ID : H1800132)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05월 09일 16:38:14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C23" sqref="AC2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312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44690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48</v>
      </c>
      <c r="G12" s="94"/>
      <c r="H12" s="94"/>
      <c r="I12" s="94"/>
      <c r="K12" s="123">
        <f>'개인정보 및 신체계측 입력'!E2</f>
        <v>164.7</v>
      </c>
      <c r="L12" s="124"/>
      <c r="M12" s="117">
        <f>'개인정보 및 신체계측 입력'!G2</f>
        <v>69.5</v>
      </c>
      <c r="N12" s="118"/>
      <c r="O12" s="113" t="s">
        <v>271</v>
      </c>
      <c r="P12" s="107"/>
      <c r="Q12" s="90">
        <f>'개인정보 및 신체계측 입력'!I2</f>
        <v>25.6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임미숙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66.194000000000003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14.375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19.431000000000001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21.2</v>
      </c>
      <c r="L72" s="36" t="s">
        <v>53</v>
      </c>
      <c r="M72" s="36">
        <f>ROUND('DRIs DATA'!K8,1)</f>
        <v>7.8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99.05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226.93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183.54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196.58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93.63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480.05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203.33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1900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2022-05-09T07:41:11Z</dcterms:modified>
</cp:coreProperties>
</file>