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<sst xmlns="http://schemas.openxmlformats.org/spreadsheetml/2006/main" count="692" uniqueCount="344">
  <si>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</si>
  <si>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</si>
  <si>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</si>
  <si>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</si>
  <si>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</si>
  <si>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</si>
  <si>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</si>
  <si>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</si>
  <si>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</si>
  <si>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</si>
  <si>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</si>
  <si>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</si>
  <si>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</si>
  <si>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</si>
  <si>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</si>
  <si>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</si>
  <si>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</si>
  <si>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</si>
  <si>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</si>
  <si>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</si>
  <si>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</si>
  <si>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</si>
  <si>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</si>
  <si>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</si>
  <si>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</si>
  <si>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</si>
  <si>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</si>
  <si>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</si>
  <si>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</si>
  <si>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</si>
  <si>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</si>
  <si>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</si>
  <si>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</si>
  <si>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</si>
  <si>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</si>
  <si>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</si>
  <si>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</si>
  <si>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</si>
  <si>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</si>
  <si>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</si>
  <si>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</si>
  <si>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</si>
  <si>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</si>
  <si>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</si>
  <si>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</si>
  <si>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</si>
  <si>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</si>
  <si>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</si>
  <si>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</si>
  <si>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</si>
  <si>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</si>
  <si>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</si>
  <si>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</si>
  <si>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</si>
  <si>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</si>
  <si>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</si>
  <si>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</si>
  <si>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</si>
  <si>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</si>
  <si>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</si>
  <si>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</si>
  <si>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</si>
  <si>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</si>
  <si>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</si>
  <si>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</si>
  <si>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</si>
  <si>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</si>
  <si>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</si>
  <si>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</si>
  <si>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</si>
  <si>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</si>
  <si>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</si>
  <si>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</si>
  <si>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</si>
  <si>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</si>
  <si>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</si>
  <si>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</si>
  <si>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</si>
  <si>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</si>
  <si>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</si>
  <si>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</si>
  <si>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</si>
  <si>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</si>
  <si>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</si>
  <si>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</si>
  <si>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</si>
  <si>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</si>
  <si>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</si>
  <si>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</si>
  <si>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</si>
  <si>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</si>
  <si>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</si>
  <si>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</si>
  <si>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</si>
  <si>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</si>
  <si>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</si>
  <si>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</si>
  <si>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</si>
  <si>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</si>
  <si>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</si>
  <si>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</si>
  <si>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</si>
  <si>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</si>
  <si>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</si>
  <si>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</si>
  <si>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</si>
  <si>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</si>
  <si>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</si>
  <si>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</si>
  <si>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</si>
  <si>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</si>
  <si>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</si>
  <si>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</si>
  <si>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</si>
  <si>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</si>
  <si>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</si>
  <si>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</si>
  <si>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</si>
  <si>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</si>
  <si>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</si>
  <si>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</si>
  <si>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</si>
  <si>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</si>
  <si>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</si>
  <si>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</si>
  <si>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</si>
  <si>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</si>
  <si>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</si>
  <si>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</si>
  <si>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</si>
  <si>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</si>
  <si>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</si>
  <si>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</si>
  <si>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</si>
  <si>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</si>
  <si>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</si>
  <si>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</si>
  <si>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</si>
  <si>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</si>
  <si>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</si>
  <si>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</si>
  <si>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</si>
  <si>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</si>
  <si>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</si>
  <si>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</si>
  <si>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</si>
  <si>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</si>
  <si>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</si>
  <si>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</si>
  <si>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</si>
  <si>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</si>
  <si>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</si>
  <si>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</si>
  <si>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</si>
  <si>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</si>
  <si>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</si>
  <si>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</si>
  <si>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</si>
  <si>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</si>
  <si>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</si>
  <si>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</si>
  <si>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</si>
  <si>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</si>
  <si>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</si>
  <si>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</si>
  <si>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</si>
  <si>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</si>
  <si>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</si>
  <si>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</si>
  <si>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</si>
  <si>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</si>
  <si>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</si>
  <si>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</si>
  <si>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</si>
  <si>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</si>
  <si>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</si>
  <si>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</si>
  <si>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</si>
  <si>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</si>
  <si>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</si>
  <si>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</si>
  <si>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</si>
  <si>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</si>
  <si>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</si>
  <si>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</si>
  <si>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</si>
  <si>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</si>
  <si>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</si>
  <si>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</si>
  <si>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</si>
  <si>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</si>
  <si>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</si>
  <si>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</si>
  <si>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</si>
  <si>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</si>
  <si>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</si>
  <si>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</si>
  <si>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</si>
  <si>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</si>
  <si>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</si>
  <si>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</si>
  <si>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</si>
  <si>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</si>
  <si>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</si>
  <si>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</si>
  <si>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</si>
  <si>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</si>
  <si>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</si>
  <si>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</si>
  <si>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</si>
  <si>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</si>
  <si>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</si>
  <si>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</si>
  <si>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</si>
  <si>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</si>
  <si>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</si>
  <si>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</si>
  <si>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</si>
  <si>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</si>
  <si>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</si>
  <si>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</si>
  <si>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</si>
  <si>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</si>
  <si>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</si>
  <si>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</si>
  <si>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</si>
  <si>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</si>
  <si>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</si>
  <si>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</si>
  <si>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</si>
  <si>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</si>
  <si>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</si>
  <si>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</si>
  <si>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</si>
  <si>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</si>
  <si>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</si>
  <si>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</si>
  <si>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</si>
  <si>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</si>
  <si>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</si>
  <si>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</si>
  <si>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</si>
  <si>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</si>
  <si>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</si>
  <si>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</si>
  <si>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</si>
  <si>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</si>
  <si>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</si>
  <si>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</si>
  <si>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</si>
  <si>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</si>
  <si>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</si>
  <si>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</si>
  <si>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</si>
  <si>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</si>
  <si>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</si>
  <si>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</si>
  <si>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</si>
  <si>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</si>
  <si>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</si>
  <si>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</si>
  <si>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</si>
  <si>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</si>
  <si>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</si>
  <si>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</si>
  <si>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</si>
  <si>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</si>
  <si>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</si>
  <si>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</si>
  <si>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</si>
  <si>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</si>
  <si>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</si>
  <si>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</si>
  <si>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</si>
  <si>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</si>
  <si>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</si>
  <si>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다량영양소</t>
    <phoneticPr fontId="1" type="noConversion"/>
  </si>
  <si>
    <t>불포화지방산</t>
    <phoneticPr fontId="1" type="noConversion"/>
  </si>
  <si>
    <t>식이섬유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</si>
  <si>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</si>
  <si>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</si>
  <si>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</si>
  <si>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</si>
  <si>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</si>
  <si>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</si>
  <si>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</si>
  <si>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</si>
  <si>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</si>
  <si>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</si>
  <si>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</si>
  <si>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</si>
  <si>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</si>
  <si>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</si>
  <si>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</si>
  <si>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</si>
  <si>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</si>
  <si>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</si>
  <si>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</si>
  <si>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섭취량</t>
    <phoneticPr fontId="1" type="noConversion"/>
  </si>
  <si>
    <t>지방</t>
    <phoneticPr fontId="1" type="noConversion"/>
  </si>
  <si>
    <t>충분섭취량</t>
    <phoneticPr fontId="1" type="noConversion"/>
  </si>
  <si>
    <t>상한섭취량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</si>
  <si>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</si>
  <si>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</si>
  <si>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</si>
  <si>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</si>
  <si>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</si>
  <si>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</si>
  <si>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M</t>
  </si>
  <si>
    <t>단백질</t>
    <phoneticPr fontId="1" type="noConversion"/>
  </si>
  <si>
    <t>탄수화물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</si>
  <si>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</si>
  <si>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</si>
  <si>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</si>
  <si>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</si>
  <si>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</si>
  <si>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</si>
  <si>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</si>
  <si>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</si>
  <si>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</si>
  <si>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</si>
  <si>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</si>
  <si>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</si>
  <si>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</si>
  <si>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</si>
  <si>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</si>
  <si>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</si>
  <si>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</si>
  <si>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</si>
  <si>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H1800136</t>
  </si>
  <si>
    <t>장동웅</t>
  </si>
  <si>
    <t>정보</t>
    <phoneticPr fontId="1" type="noConversion"/>
  </si>
  <si>
    <t>(설문지 : FFQ 95문항 설문지, 사용자 : 장동웅, ID : H1800136)</t>
  </si>
  <si>
    <t>2022년 07월 06일 14:09:22</t>
  </si>
  <si>
    <t>필요추정량</t>
    <phoneticPr fontId="1" type="noConversion"/>
  </si>
  <si>
    <t>비타민A</t>
    <phoneticPr fontId="1" type="noConversion"/>
  </si>
  <si>
    <t>섭취량</t>
    <phoneticPr fontId="1" type="noConversion"/>
  </si>
  <si>
    <t>충분섭취량</t>
    <phoneticPr fontId="1" type="noConversion"/>
  </si>
  <si>
    <t>권장섭취량</t>
    <phoneticPr fontId="1" type="noConversion"/>
  </si>
  <si>
    <t>다량 무기질</t>
    <phoneticPr fontId="1" type="noConversion"/>
  </si>
  <si>
    <t>상한섭취량</t>
    <phoneticPr fontId="1" type="noConversion"/>
  </si>
  <si>
    <t>평균필요량</t>
    <phoneticPr fontId="1" type="noConversion"/>
  </si>
  <si>
    <t>불소</t>
    <phoneticPr fontId="1" type="noConversion"/>
  </si>
  <si>
    <t>크롬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</si>
</sst>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58.0321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707504"/>
        <c:axId val="495712208"/>
      </c:barChart>
      <c:catAx>
        <c:axId val="49570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712208"/>
        <c:crosses val="autoZero"/>
        <c:auto val="1"/>
        <c:lblAlgn val="ctr"/>
        <c:lblOffset val="100"/>
        <c:noMultiLvlLbl val="0"/>
      </c:catAx>
      <c:valAx>
        <c:axId val="49571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70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4.3816174999999999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384760"/>
        <c:axId val="496380056"/>
      </c:barChart>
      <c:catAx>
        <c:axId val="49638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380056"/>
        <c:crosses val="autoZero"/>
        <c:auto val="1"/>
        <c:lblAlgn val="ctr"/>
        <c:lblOffset val="100"/>
        <c:noMultiLvlLbl val="0"/>
      </c:catAx>
      <c:valAx>
        <c:axId val="49638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38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0.16934468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378880"/>
        <c:axId val="496384368"/>
      </c:barChart>
      <c:catAx>
        <c:axId val="49637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384368"/>
        <c:crosses val="autoZero"/>
        <c:auto val="1"/>
        <c:lblAlgn val="ctr"/>
        <c:lblOffset val="100"/>
        <c:noMultiLvlLbl val="0"/>
      </c:catAx>
      <c:valAx>
        <c:axId val="496384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37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1008.93304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381232"/>
        <c:axId val="496383584"/>
      </c:barChart>
      <c:catAx>
        <c:axId val="49638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383584"/>
        <c:crosses val="autoZero"/>
        <c:auto val="1"/>
        <c:lblAlgn val="ctr"/>
        <c:lblOffset val="100"/>
        <c:noMultiLvlLbl val="0"/>
      </c:catAx>
      <c:valAx>
        <c:axId val="496383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38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2044.2465999999999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377312"/>
        <c:axId val="496378488"/>
      </c:barChart>
      <c:catAx>
        <c:axId val="49637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378488"/>
        <c:crosses val="autoZero"/>
        <c:auto val="1"/>
        <c:lblAlgn val="ctr"/>
        <c:lblOffset val="100"/>
        <c:noMultiLvlLbl val="0"/>
      </c:catAx>
      <c:valAx>
        <c:axId val="4963784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37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57.197597999999999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377704"/>
        <c:axId val="496583472"/>
      </c:barChart>
      <c:catAx>
        <c:axId val="49637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583472"/>
        <c:crosses val="autoZero"/>
        <c:auto val="1"/>
        <c:lblAlgn val="ctr"/>
        <c:lblOffset val="100"/>
        <c:noMultiLvlLbl val="0"/>
      </c:catAx>
      <c:valAx>
        <c:axId val="49658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37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53.860374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587000"/>
        <c:axId val="496587392"/>
      </c:barChart>
      <c:catAx>
        <c:axId val="49658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587392"/>
        <c:crosses val="autoZero"/>
        <c:auto val="1"/>
        <c:lblAlgn val="ctr"/>
        <c:lblOffset val="100"/>
        <c:noMultiLvlLbl val="0"/>
      </c:catAx>
      <c:valAx>
        <c:axId val="49658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58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8.4995729999999998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586608"/>
        <c:axId val="496583864"/>
      </c:barChart>
      <c:catAx>
        <c:axId val="49658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583864"/>
        <c:crosses val="autoZero"/>
        <c:auto val="1"/>
        <c:lblAlgn val="ctr"/>
        <c:lblOffset val="100"/>
        <c:noMultiLvlLbl val="0"/>
      </c:catAx>
      <c:valAx>
        <c:axId val="496583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58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1114.9354000000001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587784"/>
        <c:axId val="496589352"/>
      </c:barChart>
      <c:catAx>
        <c:axId val="49658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589352"/>
        <c:crosses val="autoZero"/>
        <c:auto val="1"/>
        <c:lblAlgn val="ctr"/>
        <c:lblOffset val="100"/>
        <c:noMultiLvlLbl val="0"/>
      </c:catAx>
      <c:valAx>
        <c:axId val="4965893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58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6.2689944000000001E-3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585040"/>
        <c:axId val="496588176"/>
      </c:barChart>
      <c:catAx>
        <c:axId val="49658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588176"/>
        <c:crosses val="autoZero"/>
        <c:auto val="1"/>
        <c:lblAlgn val="ctr"/>
        <c:lblOffset val="100"/>
        <c:noMultiLvlLbl val="0"/>
      </c:catAx>
      <c:valAx>
        <c:axId val="49658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58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2.2689176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588568"/>
        <c:axId val="496590528"/>
      </c:barChart>
      <c:catAx>
        <c:axId val="49658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590528"/>
        <c:crosses val="autoZero"/>
        <c:auto val="1"/>
        <c:lblAlgn val="ctr"/>
        <c:lblOffset val="100"/>
        <c:noMultiLvlLbl val="0"/>
      </c:catAx>
      <c:valAx>
        <c:axId val="496590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58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19.447690000000001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710640"/>
        <c:axId val="495710248"/>
      </c:barChart>
      <c:catAx>
        <c:axId val="49571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710248"/>
        <c:crosses val="autoZero"/>
        <c:auto val="1"/>
        <c:lblAlgn val="ctr"/>
        <c:lblOffset val="100"/>
        <c:noMultiLvlLbl val="0"/>
      </c:catAx>
      <c:valAx>
        <c:axId val="495710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71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52.695132999999998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589744"/>
        <c:axId val="496590136"/>
      </c:barChart>
      <c:catAx>
        <c:axId val="49658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590136"/>
        <c:crosses val="autoZero"/>
        <c:auto val="1"/>
        <c:lblAlgn val="ctr"/>
        <c:lblOffset val="100"/>
        <c:noMultiLvlLbl val="0"/>
      </c:catAx>
      <c:valAx>
        <c:axId val="49659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58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84.989930000000001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020768"/>
        <c:axId val="497024296"/>
      </c:barChart>
      <c:catAx>
        <c:axId val="4970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024296"/>
        <c:crosses val="autoZero"/>
        <c:auto val="1"/>
        <c:lblAlgn val="ctr"/>
        <c:lblOffset val="100"/>
        <c:noMultiLvlLbl val="0"/>
      </c:catAx>
      <c:valAx>
        <c:axId val="49702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0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0.60899999999999999</c:v>
                </c:pt>
                <c:pt idx="1">
                  <c:v>4.931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7017632"/>
        <c:axId val="497021944"/>
      </c:barChart>
      <c:catAx>
        <c:axId val="49701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021944"/>
        <c:crosses val="autoZero"/>
        <c:auto val="1"/>
        <c:lblAlgn val="ctr"/>
        <c:lblOffset val="100"/>
        <c:noMultiLvlLbl val="0"/>
      </c:catAx>
      <c:valAx>
        <c:axId val="49702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01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6.5023470000000003</c:v>
                </c:pt>
                <c:pt idx="1">
                  <c:v>7.3999889999999997</c:v>
                </c:pt>
                <c:pt idx="2">
                  <c:v>7.2444705999999996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140.69424000000001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018808"/>
        <c:axId val="497023512"/>
      </c:barChart>
      <c:catAx>
        <c:axId val="49701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023512"/>
        <c:crosses val="autoZero"/>
        <c:auto val="1"/>
        <c:lblAlgn val="ctr"/>
        <c:lblOffset val="100"/>
        <c:noMultiLvlLbl val="0"/>
      </c:catAx>
      <c:valAx>
        <c:axId val="497023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01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9.6658360000000005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022336"/>
        <c:axId val="497021160"/>
      </c:barChart>
      <c:catAx>
        <c:axId val="49702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021160"/>
        <c:crosses val="autoZero"/>
        <c:auto val="1"/>
        <c:lblAlgn val="ctr"/>
        <c:lblOffset val="100"/>
        <c:noMultiLvlLbl val="0"/>
      </c:catAx>
      <c:valAx>
        <c:axId val="49702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0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72.747</c:v>
                </c:pt>
                <c:pt idx="1">
                  <c:v>11.641</c:v>
                </c:pt>
                <c:pt idx="2">
                  <c:v>15.612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7022728"/>
        <c:axId val="497023120"/>
      </c:barChart>
      <c:catAx>
        <c:axId val="4970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023120"/>
        <c:crosses val="autoZero"/>
        <c:auto val="1"/>
        <c:lblAlgn val="ctr"/>
        <c:lblOffset val="100"/>
        <c:noMultiLvlLbl val="0"/>
      </c:catAx>
      <c:valAx>
        <c:axId val="4970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022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1749.1348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024688"/>
        <c:axId val="497025080"/>
      </c:barChart>
      <c:catAx>
        <c:axId val="49702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025080"/>
        <c:crosses val="autoZero"/>
        <c:auto val="1"/>
        <c:lblAlgn val="ctr"/>
        <c:lblOffset val="100"/>
        <c:noMultiLvlLbl val="0"/>
      </c:catAx>
      <c:valAx>
        <c:axId val="497025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02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46.392384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020376"/>
        <c:axId val="497627552"/>
      </c:barChart>
      <c:catAx>
        <c:axId val="49702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627552"/>
        <c:crosses val="autoZero"/>
        <c:auto val="1"/>
        <c:lblAlgn val="ctr"/>
        <c:lblOffset val="100"/>
        <c:noMultiLvlLbl val="0"/>
      </c:catAx>
      <c:valAx>
        <c:axId val="497627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02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469.00265999999999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631864"/>
        <c:axId val="497628728"/>
      </c:barChart>
      <c:catAx>
        <c:axId val="49763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628728"/>
        <c:crosses val="autoZero"/>
        <c:auto val="1"/>
        <c:lblAlgn val="ctr"/>
        <c:lblOffset val="100"/>
        <c:noMultiLvlLbl val="0"/>
      </c:catAx>
      <c:valAx>
        <c:axId val="497628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63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1.0356928999999999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712600"/>
        <c:axId val="495708680"/>
      </c:barChart>
      <c:catAx>
        <c:axId val="49571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708680"/>
        <c:crosses val="autoZero"/>
        <c:auto val="1"/>
        <c:lblAlgn val="ctr"/>
        <c:lblOffset val="100"/>
        <c:noMultiLvlLbl val="0"/>
      </c:catAx>
      <c:valAx>
        <c:axId val="495708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71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2338.8305999999998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628336"/>
        <c:axId val="497627944"/>
      </c:barChart>
      <c:catAx>
        <c:axId val="49762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627944"/>
        <c:crosses val="autoZero"/>
        <c:auto val="1"/>
        <c:lblAlgn val="ctr"/>
        <c:lblOffset val="100"/>
        <c:noMultiLvlLbl val="0"/>
      </c:catAx>
      <c:valAx>
        <c:axId val="49762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62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10.421303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629512"/>
        <c:axId val="497627160"/>
      </c:barChart>
      <c:catAx>
        <c:axId val="49762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627160"/>
        <c:crosses val="autoZero"/>
        <c:auto val="1"/>
        <c:lblAlgn val="ctr"/>
        <c:lblOffset val="100"/>
        <c:noMultiLvlLbl val="0"/>
      </c:catAx>
      <c:valAx>
        <c:axId val="49762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62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1.2091746000000001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632648"/>
        <c:axId val="497633432"/>
      </c:barChart>
      <c:catAx>
        <c:axId val="49763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633432"/>
        <c:crosses val="autoZero"/>
        <c:auto val="1"/>
        <c:lblAlgn val="ctr"/>
        <c:lblOffset val="100"/>
        <c:noMultiLvlLbl val="0"/>
      </c:catAx>
      <c:valAx>
        <c:axId val="4976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63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95.648314999999997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706328"/>
        <c:axId val="495707112"/>
      </c:barChart>
      <c:catAx>
        <c:axId val="49570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707112"/>
        <c:crosses val="autoZero"/>
        <c:auto val="1"/>
        <c:lblAlgn val="ctr"/>
        <c:lblOffset val="100"/>
        <c:noMultiLvlLbl val="0"/>
      </c:catAx>
      <c:valAx>
        <c:axId val="495707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706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1.1217969999999999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711424"/>
        <c:axId val="495712992"/>
      </c:barChart>
      <c:catAx>
        <c:axId val="49571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712992"/>
        <c:crosses val="autoZero"/>
        <c:auto val="1"/>
        <c:lblAlgn val="ctr"/>
        <c:lblOffset val="100"/>
        <c:noMultiLvlLbl val="0"/>
      </c:catAx>
      <c:valAx>
        <c:axId val="495712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71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13.568982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709856"/>
        <c:axId val="495711032"/>
      </c:barChart>
      <c:catAx>
        <c:axId val="49570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711032"/>
        <c:crosses val="autoZero"/>
        <c:auto val="1"/>
        <c:lblAlgn val="ctr"/>
        <c:lblOffset val="100"/>
        <c:noMultiLvlLbl val="0"/>
      </c:catAx>
      <c:valAx>
        <c:axId val="495711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70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1.2091746000000001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705544"/>
        <c:axId val="495705936"/>
      </c:barChart>
      <c:catAx>
        <c:axId val="49570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705936"/>
        <c:crosses val="autoZero"/>
        <c:auto val="1"/>
        <c:lblAlgn val="ctr"/>
        <c:lblOffset val="100"/>
        <c:noMultiLvlLbl val="0"/>
      </c:catAx>
      <c:valAx>
        <c:axId val="49570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70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219.14568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382016"/>
        <c:axId val="496379272"/>
      </c:barChart>
      <c:catAx>
        <c:axId val="49638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379272"/>
        <c:crosses val="autoZero"/>
        <c:auto val="1"/>
        <c:lblAlgn val="ctr"/>
        <c:lblOffset val="100"/>
        <c:noMultiLvlLbl val="0"/>
      </c:catAx>
      <c:valAx>
        <c:axId val="49637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38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8.6514869999999995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382408"/>
        <c:axId val="496379664"/>
      </c:barChart>
      <c:catAx>
        <c:axId val="49638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379664"/>
        <c:crosses val="autoZero"/>
        <c:auto val="1"/>
        <c:lblAlgn val="ctr"/>
        <c:lblOffset val="100"/>
        <c:noMultiLvlLbl val="0"/>
      </c:catAx>
      <c:valAx>
        <c:axId val="49637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38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장동웅, ID : H1800136)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07월 06일 14:09:22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2000</v>
      </c>
      <c r="C6" s="60">
        <f>'DRIs DATA 입력'!C6</f>
        <v>1749.1348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58.0321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19.447690000000001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72.747</v>
      </c>
      <c r="G8" s="60">
        <f>'DRIs DATA 입력'!G8</f>
        <v>11.641</v>
      </c>
      <c r="H8" s="60">
        <f>'DRIs DATA 입력'!H8</f>
        <v>15.612</v>
      </c>
      <c r="I8" s="47"/>
      <c r="J8" s="60" t="s">
        <v>217</v>
      </c>
      <c r="K8" s="60">
        <f>'DRIs DATA 입력'!K8</f>
        <v>0.60899999999999999</v>
      </c>
      <c r="L8" s="60">
        <f>'DRIs DATA 입력'!L8</f>
        <v>4.931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140.69424000000001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9.6658360000000005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1.0356928999999999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95.648314999999997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46.392384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1.2624525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1.1217969999999999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13.568982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1.2091746000000001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219.14568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8.6514869999999995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4.3816174999999999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0.16934468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469.00265999999999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1008.93304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2338.8305999999998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2044.2465999999999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57.197597999999999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53.860374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3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10.421303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8.4995729999999998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1114.9354000000001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6.2689944000000001E-3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2.2689176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52.695132999999998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84.989930000000001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3" sqref="L53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331</v>
      </c>
      <c r="B1" s="62" t="s">
        <v>332</v>
      </c>
      <c r="G1" s="63" t="s">
        <v>295</v>
      </c>
      <c r="H1" s="62" t="s">
        <v>333</v>
      </c>
    </row>
    <row r="3" spans="1:27" x14ac:dyDescent="0.3">
      <c r="A3" s="72" t="s">
        <v>276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296</v>
      </c>
      <c r="B4" s="70"/>
      <c r="C4" s="70"/>
      <c r="E4" s="67" t="s">
        <v>297</v>
      </c>
      <c r="F4" s="68"/>
      <c r="G4" s="68"/>
      <c r="H4" s="69"/>
      <c r="J4" s="67" t="s">
        <v>277</v>
      </c>
      <c r="K4" s="68"/>
      <c r="L4" s="69"/>
      <c r="N4" s="70" t="s">
        <v>309</v>
      </c>
      <c r="O4" s="70"/>
      <c r="P4" s="70"/>
      <c r="Q4" s="70"/>
      <c r="R4" s="70"/>
      <c r="S4" s="70"/>
      <c r="U4" s="70" t="s">
        <v>278</v>
      </c>
      <c r="V4" s="70"/>
      <c r="W4" s="70"/>
      <c r="X4" s="70"/>
      <c r="Y4" s="70"/>
      <c r="Z4" s="70"/>
    </row>
    <row r="5" spans="1:27" x14ac:dyDescent="0.3">
      <c r="A5" s="66"/>
      <c r="B5" s="66" t="s">
        <v>334</v>
      </c>
      <c r="C5" s="66" t="s">
        <v>298</v>
      </c>
      <c r="E5" s="66"/>
      <c r="F5" s="66" t="s">
        <v>310</v>
      </c>
      <c r="G5" s="66" t="s">
        <v>299</v>
      </c>
      <c r="H5" s="66" t="s">
        <v>309</v>
      </c>
      <c r="J5" s="66"/>
      <c r="K5" s="66" t="s">
        <v>279</v>
      </c>
      <c r="L5" s="66" t="s">
        <v>280</v>
      </c>
      <c r="N5" s="66"/>
      <c r="O5" s="66" t="s">
        <v>281</v>
      </c>
      <c r="P5" s="66" t="s">
        <v>282</v>
      </c>
      <c r="Q5" s="66" t="s">
        <v>300</v>
      </c>
      <c r="R5" s="66" t="s">
        <v>301</v>
      </c>
      <c r="S5" s="66" t="s">
        <v>298</v>
      </c>
      <c r="U5" s="66"/>
      <c r="V5" s="66" t="s">
        <v>281</v>
      </c>
      <c r="W5" s="66" t="s">
        <v>282</v>
      </c>
      <c r="X5" s="66" t="s">
        <v>300</v>
      </c>
      <c r="Y5" s="66" t="s">
        <v>301</v>
      </c>
      <c r="Z5" s="66" t="s">
        <v>298</v>
      </c>
    </row>
    <row r="6" spans="1:27" x14ac:dyDescent="0.3">
      <c r="A6" s="66" t="s">
        <v>296</v>
      </c>
      <c r="B6" s="66">
        <v>2000</v>
      </c>
      <c r="C6" s="66">
        <v>1749.1348</v>
      </c>
      <c r="E6" s="66" t="s">
        <v>283</v>
      </c>
      <c r="F6" s="66">
        <v>55</v>
      </c>
      <c r="G6" s="66">
        <v>15</v>
      </c>
      <c r="H6" s="66">
        <v>7</v>
      </c>
      <c r="J6" s="66" t="s">
        <v>283</v>
      </c>
      <c r="K6" s="66">
        <v>0.1</v>
      </c>
      <c r="L6" s="66">
        <v>4</v>
      </c>
      <c r="N6" s="66" t="s">
        <v>284</v>
      </c>
      <c r="O6" s="66">
        <v>45</v>
      </c>
      <c r="P6" s="66">
        <v>55</v>
      </c>
      <c r="Q6" s="66">
        <v>0</v>
      </c>
      <c r="R6" s="66">
        <v>0</v>
      </c>
      <c r="S6" s="66">
        <v>58.0321</v>
      </c>
      <c r="U6" s="66" t="s">
        <v>285</v>
      </c>
      <c r="V6" s="66">
        <v>0</v>
      </c>
      <c r="W6" s="66">
        <v>0</v>
      </c>
      <c r="X6" s="66">
        <v>25</v>
      </c>
      <c r="Y6" s="66">
        <v>0</v>
      </c>
      <c r="Z6" s="66">
        <v>19.447690000000001</v>
      </c>
    </row>
    <row r="7" spans="1:27" x14ac:dyDescent="0.3">
      <c r="E7" s="66" t="s">
        <v>286</v>
      </c>
      <c r="F7" s="66">
        <v>65</v>
      </c>
      <c r="G7" s="66">
        <v>30</v>
      </c>
      <c r="H7" s="66">
        <v>20</v>
      </c>
      <c r="J7" s="66" t="s">
        <v>286</v>
      </c>
      <c r="K7" s="66">
        <v>1</v>
      </c>
      <c r="L7" s="66">
        <v>10</v>
      </c>
    </row>
    <row r="8" spans="1:27" x14ac:dyDescent="0.3">
      <c r="E8" s="66" t="s">
        <v>287</v>
      </c>
      <c r="F8" s="66">
        <v>72.747</v>
      </c>
      <c r="G8" s="66">
        <v>11.641</v>
      </c>
      <c r="H8" s="66">
        <v>15.612</v>
      </c>
      <c r="J8" s="66" t="s">
        <v>287</v>
      </c>
      <c r="K8" s="66">
        <v>0.60899999999999999</v>
      </c>
      <c r="L8" s="66">
        <v>4.931</v>
      </c>
    </row>
    <row r="13" spans="1:27" x14ac:dyDescent="0.3">
      <c r="A13" s="71" t="s">
        <v>288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335</v>
      </c>
      <c r="B14" s="70"/>
      <c r="C14" s="70"/>
      <c r="D14" s="70"/>
      <c r="E14" s="70"/>
      <c r="F14" s="70"/>
      <c r="H14" s="70" t="s">
        <v>302</v>
      </c>
      <c r="I14" s="70"/>
      <c r="J14" s="70"/>
      <c r="K14" s="70"/>
      <c r="L14" s="70"/>
      <c r="M14" s="70"/>
      <c r="O14" s="70" t="s">
        <v>303</v>
      </c>
      <c r="P14" s="70"/>
      <c r="Q14" s="70"/>
      <c r="R14" s="70"/>
      <c r="S14" s="70"/>
      <c r="T14" s="70"/>
      <c r="V14" s="70" t="s">
        <v>304</v>
      </c>
      <c r="W14" s="70"/>
      <c r="X14" s="70"/>
      <c r="Y14" s="70"/>
      <c r="Z14" s="70"/>
      <c r="AA14" s="70"/>
    </row>
    <row r="15" spans="1:27" x14ac:dyDescent="0.3">
      <c r="A15" s="66"/>
      <c r="B15" s="66" t="s">
        <v>281</v>
      </c>
      <c r="C15" s="66" t="s">
        <v>282</v>
      </c>
      <c r="D15" s="66" t="s">
        <v>300</v>
      </c>
      <c r="E15" s="66" t="s">
        <v>301</v>
      </c>
      <c r="F15" s="66" t="s">
        <v>336</v>
      </c>
      <c r="H15" s="66"/>
      <c r="I15" s="66" t="s">
        <v>281</v>
      </c>
      <c r="J15" s="66" t="s">
        <v>282</v>
      </c>
      <c r="K15" s="66" t="s">
        <v>300</v>
      </c>
      <c r="L15" s="66" t="s">
        <v>301</v>
      </c>
      <c r="M15" s="66" t="s">
        <v>336</v>
      </c>
      <c r="O15" s="66"/>
      <c r="P15" s="66" t="s">
        <v>281</v>
      </c>
      <c r="Q15" s="66" t="s">
        <v>282</v>
      </c>
      <c r="R15" s="66" t="s">
        <v>300</v>
      </c>
      <c r="S15" s="66" t="s">
        <v>301</v>
      </c>
      <c r="T15" s="66" t="s">
        <v>298</v>
      </c>
      <c r="V15" s="66"/>
      <c r="W15" s="66" t="s">
        <v>281</v>
      </c>
      <c r="X15" s="66" t="s">
        <v>282</v>
      </c>
      <c r="Y15" s="66" t="s">
        <v>300</v>
      </c>
      <c r="Z15" s="66" t="s">
        <v>301</v>
      </c>
      <c r="AA15" s="66" t="s">
        <v>298</v>
      </c>
    </row>
    <row r="16" spans="1:27" x14ac:dyDescent="0.3">
      <c r="A16" s="66" t="s">
        <v>289</v>
      </c>
      <c r="B16" s="66">
        <v>500</v>
      </c>
      <c r="C16" s="66">
        <v>700</v>
      </c>
      <c r="D16" s="66">
        <v>0</v>
      </c>
      <c r="E16" s="66">
        <v>3000</v>
      </c>
      <c r="F16" s="66">
        <v>140.69424000000001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9.6658360000000005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1.0356928999999999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95.648314999999997</v>
      </c>
    </row>
    <row r="23" spans="1:62" x14ac:dyDescent="0.3">
      <c r="A23" s="71" t="s">
        <v>290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291</v>
      </c>
      <c r="B24" s="70"/>
      <c r="C24" s="70"/>
      <c r="D24" s="70"/>
      <c r="E24" s="70"/>
      <c r="F24" s="70"/>
      <c r="H24" s="70" t="s">
        <v>292</v>
      </c>
      <c r="I24" s="70"/>
      <c r="J24" s="70"/>
      <c r="K24" s="70"/>
      <c r="L24" s="70"/>
      <c r="M24" s="70"/>
      <c r="O24" s="70" t="s">
        <v>293</v>
      </c>
      <c r="P24" s="70"/>
      <c r="Q24" s="70"/>
      <c r="R24" s="70"/>
      <c r="S24" s="70"/>
      <c r="T24" s="70"/>
      <c r="V24" s="70" t="s">
        <v>294</v>
      </c>
      <c r="W24" s="70"/>
      <c r="X24" s="70"/>
      <c r="Y24" s="70"/>
      <c r="Z24" s="70"/>
      <c r="AA24" s="70"/>
      <c r="AC24" s="70" t="s">
        <v>305</v>
      </c>
      <c r="AD24" s="70"/>
      <c r="AE24" s="70"/>
      <c r="AF24" s="70"/>
      <c r="AG24" s="70"/>
      <c r="AH24" s="70"/>
      <c r="AJ24" s="70" t="s">
        <v>306</v>
      </c>
      <c r="AK24" s="70"/>
      <c r="AL24" s="70"/>
      <c r="AM24" s="70"/>
      <c r="AN24" s="70"/>
      <c r="AO24" s="70"/>
      <c r="AQ24" s="70" t="s">
        <v>307</v>
      </c>
      <c r="AR24" s="70"/>
      <c r="AS24" s="70"/>
      <c r="AT24" s="70"/>
      <c r="AU24" s="70"/>
      <c r="AV24" s="70"/>
      <c r="AX24" s="70" t="s">
        <v>311</v>
      </c>
      <c r="AY24" s="70"/>
      <c r="AZ24" s="70"/>
      <c r="BA24" s="70"/>
      <c r="BB24" s="70"/>
      <c r="BC24" s="70"/>
      <c r="BE24" s="70" t="s">
        <v>312</v>
      </c>
      <c r="BF24" s="70"/>
      <c r="BG24" s="70"/>
      <c r="BH24" s="70"/>
      <c r="BI24" s="70"/>
      <c r="BJ24" s="70"/>
    </row>
    <row r="25" spans="1:62" x14ac:dyDescent="0.3">
      <c r="A25" s="66"/>
      <c r="B25" s="66" t="s">
        <v>281</v>
      </c>
      <c r="C25" s="66" t="s">
        <v>282</v>
      </c>
      <c r="D25" s="66" t="s">
        <v>300</v>
      </c>
      <c r="E25" s="66" t="s">
        <v>301</v>
      </c>
      <c r="F25" s="66" t="s">
        <v>298</v>
      </c>
      <c r="H25" s="66"/>
      <c r="I25" s="66" t="s">
        <v>281</v>
      </c>
      <c r="J25" s="66" t="s">
        <v>282</v>
      </c>
      <c r="K25" s="66" t="s">
        <v>300</v>
      </c>
      <c r="L25" s="66" t="s">
        <v>301</v>
      </c>
      <c r="M25" s="66" t="s">
        <v>298</v>
      </c>
      <c r="O25" s="66"/>
      <c r="P25" s="66" t="s">
        <v>281</v>
      </c>
      <c r="Q25" s="66" t="s">
        <v>282</v>
      </c>
      <c r="R25" s="66" t="s">
        <v>300</v>
      </c>
      <c r="S25" s="66" t="s">
        <v>301</v>
      </c>
      <c r="T25" s="66" t="s">
        <v>298</v>
      </c>
      <c r="V25" s="66"/>
      <c r="W25" s="66" t="s">
        <v>281</v>
      </c>
      <c r="X25" s="66" t="s">
        <v>282</v>
      </c>
      <c r="Y25" s="66" t="s">
        <v>337</v>
      </c>
      <c r="Z25" s="66" t="s">
        <v>301</v>
      </c>
      <c r="AA25" s="66" t="s">
        <v>298</v>
      </c>
      <c r="AC25" s="66"/>
      <c r="AD25" s="66" t="s">
        <v>281</v>
      </c>
      <c r="AE25" s="66" t="s">
        <v>282</v>
      </c>
      <c r="AF25" s="66" t="s">
        <v>337</v>
      </c>
      <c r="AG25" s="66" t="s">
        <v>301</v>
      </c>
      <c r="AH25" s="66" t="s">
        <v>298</v>
      </c>
      <c r="AJ25" s="66"/>
      <c r="AK25" s="66" t="s">
        <v>281</v>
      </c>
      <c r="AL25" s="66" t="s">
        <v>338</v>
      </c>
      <c r="AM25" s="66" t="s">
        <v>300</v>
      </c>
      <c r="AN25" s="66" t="s">
        <v>301</v>
      </c>
      <c r="AO25" s="66" t="s">
        <v>298</v>
      </c>
      <c r="AQ25" s="66"/>
      <c r="AR25" s="66" t="s">
        <v>281</v>
      </c>
      <c r="AS25" s="66" t="s">
        <v>282</v>
      </c>
      <c r="AT25" s="66" t="s">
        <v>300</v>
      </c>
      <c r="AU25" s="66" t="s">
        <v>301</v>
      </c>
      <c r="AV25" s="66" t="s">
        <v>298</v>
      </c>
      <c r="AX25" s="66"/>
      <c r="AY25" s="66" t="s">
        <v>281</v>
      </c>
      <c r="AZ25" s="66" t="s">
        <v>282</v>
      </c>
      <c r="BA25" s="66" t="s">
        <v>337</v>
      </c>
      <c r="BB25" s="66" t="s">
        <v>301</v>
      </c>
      <c r="BC25" s="66" t="s">
        <v>298</v>
      </c>
      <c r="BE25" s="66"/>
      <c r="BF25" s="66" t="s">
        <v>281</v>
      </c>
      <c r="BG25" s="66" t="s">
        <v>282</v>
      </c>
      <c r="BH25" s="66" t="s">
        <v>300</v>
      </c>
      <c r="BI25" s="66" t="s">
        <v>301</v>
      </c>
      <c r="BJ25" s="66" t="s">
        <v>298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46.392384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1.2624525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1.1217969999999999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13.568982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1.2091746000000001</v>
      </c>
      <c r="AJ26" s="66" t="s">
        <v>313</v>
      </c>
      <c r="AK26" s="66">
        <v>320</v>
      </c>
      <c r="AL26" s="66">
        <v>400</v>
      </c>
      <c r="AM26" s="66">
        <v>0</v>
      </c>
      <c r="AN26" s="66">
        <v>1000</v>
      </c>
      <c r="AO26" s="66">
        <v>219.14568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8.6514869999999995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4.3816174999999999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0.16934468</v>
      </c>
    </row>
    <row r="33" spans="1:68" x14ac:dyDescent="0.3">
      <c r="A33" s="71" t="s">
        <v>339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70" t="s">
        <v>178</v>
      </c>
      <c r="B34" s="70"/>
      <c r="C34" s="70"/>
      <c r="D34" s="70"/>
      <c r="E34" s="70"/>
      <c r="F34" s="70"/>
      <c r="H34" s="70" t="s">
        <v>314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315</v>
      </c>
      <c r="W34" s="70"/>
      <c r="X34" s="70"/>
      <c r="Y34" s="70"/>
      <c r="Z34" s="70"/>
      <c r="AA34" s="70"/>
      <c r="AC34" s="70" t="s">
        <v>316</v>
      </c>
      <c r="AD34" s="70"/>
      <c r="AE34" s="70"/>
      <c r="AF34" s="70"/>
      <c r="AG34" s="70"/>
      <c r="AH34" s="70"/>
      <c r="AJ34" s="70" t="s">
        <v>317</v>
      </c>
      <c r="AK34" s="70"/>
      <c r="AL34" s="70"/>
      <c r="AM34" s="70"/>
      <c r="AN34" s="70"/>
      <c r="AO34" s="70"/>
    </row>
    <row r="35" spans="1:68" x14ac:dyDescent="0.3">
      <c r="A35" s="66"/>
      <c r="B35" s="66" t="s">
        <v>281</v>
      </c>
      <c r="C35" s="66" t="s">
        <v>282</v>
      </c>
      <c r="D35" s="66" t="s">
        <v>300</v>
      </c>
      <c r="E35" s="66" t="s">
        <v>340</v>
      </c>
      <c r="F35" s="66" t="s">
        <v>298</v>
      </c>
      <c r="H35" s="66"/>
      <c r="I35" s="66" t="s">
        <v>281</v>
      </c>
      <c r="J35" s="66" t="s">
        <v>282</v>
      </c>
      <c r="K35" s="66" t="s">
        <v>300</v>
      </c>
      <c r="L35" s="66" t="s">
        <v>340</v>
      </c>
      <c r="M35" s="66" t="s">
        <v>298</v>
      </c>
      <c r="O35" s="66"/>
      <c r="P35" s="66" t="s">
        <v>341</v>
      </c>
      <c r="Q35" s="66" t="s">
        <v>282</v>
      </c>
      <c r="R35" s="66" t="s">
        <v>300</v>
      </c>
      <c r="S35" s="66" t="s">
        <v>301</v>
      </c>
      <c r="T35" s="66" t="s">
        <v>298</v>
      </c>
      <c r="V35" s="66"/>
      <c r="W35" s="66" t="s">
        <v>281</v>
      </c>
      <c r="X35" s="66" t="s">
        <v>282</v>
      </c>
      <c r="Y35" s="66" t="s">
        <v>300</v>
      </c>
      <c r="Z35" s="66" t="s">
        <v>301</v>
      </c>
      <c r="AA35" s="66" t="s">
        <v>298</v>
      </c>
      <c r="AC35" s="66"/>
      <c r="AD35" s="66" t="s">
        <v>281</v>
      </c>
      <c r="AE35" s="66" t="s">
        <v>282</v>
      </c>
      <c r="AF35" s="66" t="s">
        <v>300</v>
      </c>
      <c r="AG35" s="66" t="s">
        <v>301</v>
      </c>
      <c r="AH35" s="66" t="s">
        <v>298</v>
      </c>
      <c r="AJ35" s="66"/>
      <c r="AK35" s="66" t="s">
        <v>341</v>
      </c>
      <c r="AL35" s="66" t="s">
        <v>282</v>
      </c>
      <c r="AM35" s="66" t="s">
        <v>300</v>
      </c>
      <c r="AN35" s="66" t="s">
        <v>301</v>
      </c>
      <c r="AO35" s="66" t="s">
        <v>298</v>
      </c>
    </row>
    <row r="36" spans="1:68" x14ac:dyDescent="0.3">
      <c r="A36" s="66" t="s">
        <v>17</v>
      </c>
      <c r="B36" s="66">
        <v>570</v>
      </c>
      <c r="C36" s="66">
        <v>700</v>
      </c>
      <c r="D36" s="66">
        <v>0</v>
      </c>
      <c r="E36" s="66">
        <v>2000</v>
      </c>
      <c r="F36" s="66">
        <v>469.00265999999999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1008.93304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2338.8305999999998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2044.2465999999999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57.197597999999999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53.860374</v>
      </c>
    </row>
    <row r="43" spans="1:68" x14ac:dyDescent="0.3">
      <c r="A43" s="71" t="s">
        <v>318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319</v>
      </c>
      <c r="B44" s="70"/>
      <c r="C44" s="70"/>
      <c r="D44" s="70"/>
      <c r="E44" s="70"/>
      <c r="F44" s="70"/>
      <c r="H44" s="70" t="s">
        <v>320</v>
      </c>
      <c r="I44" s="70"/>
      <c r="J44" s="70"/>
      <c r="K44" s="70"/>
      <c r="L44" s="70"/>
      <c r="M44" s="70"/>
      <c r="O44" s="70" t="s">
        <v>321</v>
      </c>
      <c r="P44" s="70"/>
      <c r="Q44" s="70"/>
      <c r="R44" s="70"/>
      <c r="S44" s="70"/>
      <c r="T44" s="70"/>
      <c r="V44" s="70" t="s">
        <v>342</v>
      </c>
      <c r="W44" s="70"/>
      <c r="X44" s="70"/>
      <c r="Y44" s="70"/>
      <c r="Z44" s="70"/>
      <c r="AA44" s="70"/>
      <c r="AC44" s="70" t="s">
        <v>322</v>
      </c>
      <c r="AD44" s="70"/>
      <c r="AE44" s="70"/>
      <c r="AF44" s="70"/>
      <c r="AG44" s="70"/>
      <c r="AH44" s="70"/>
      <c r="AJ44" s="70" t="s">
        <v>323</v>
      </c>
      <c r="AK44" s="70"/>
      <c r="AL44" s="70"/>
      <c r="AM44" s="70"/>
      <c r="AN44" s="70"/>
      <c r="AO44" s="70"/>
      <c r="AQ44" s="70" t="s">
        <v>324</v>
      </c>
      <c r="AR44" s="70"/>
      <c r="AS44" s="70"/>
      <c r="AT44" s="70"/>
      <c r="AU44" s="70"/>
      <c r="AV44" s="70"/>
      <c r="AX44" s="70" t="s">
        <v>325</v>
      </c>
      <c r="AY44" s="70"/>
      <c r="AZ44" s="70"/>
      <c r="BA44" s="70"/>
      <c r="BB44" s="70"/>
      <c r="BC44" s="70"/>
      <c r="BE44" s="70" t="s">
        <v>343</v>
      </c>
      <c r="BF44" s="70"/>
      <c r="BG44" s="70"/>
      <c r="BH44" s="70"/>
      <c r="BI44" s="70"/>
      <c r="BJ44" s="70"/>
    </row>
    <row r="45" spans="1:68" x14ac:dyDescent="0.3">
      <c r="A45" s="66"/>
      <c r="B45" s="66" t="s">
        <v>281</v>
      </c>
      <c r="C45" s="66" t="s">
        <v>282</v>
      </c>
      <c r="D45" s="66" t="s">
        <v>300</v>
      </c>
      <c r="E45" s="66" t="s">
        <v>301</v>
      </c>
      <c r="F45" s="66" t="s">
        <v>298</v>
      </c>
      <c r="H45" s="66"/>
      <c r="I45" s="66" t="s">
        <v>281</v>
      </c>
      <c r="J45" s="66" t="s">
        <v>282</v>
      </c>
      <c r="K45" s="66" t="s">
        <v>300</v>
      </c>
      <c r="L45" s="66" t="s">
        <v>340</v>
      </c>
      <c r="M45" s="66" t="s">
        <v>298</v>
      </c>
      <c r="O45" s="66"/>
      <c r="P45" s="66" t="s">
        <v>341</v>
      </c>
      <c r="Q45" s="66" t="s">
        <v>282</v>
      </c>
      <c r="R45" s="66" t="s">
        <v>300</v>
      </c>
      <c r="S45" s="66" t="s">
        <v>301</v>
      </c>
      <c r="T45" s="66" t="s">
        <v>298</v>
      </c>
      <c r="V45" s="66"/>
      <c r="W45" s="66" t="s">
        <v>281</v>
      </c>
      <c r="X45" s="66" t="s">
        <v>282</v>
      </c>
      <c r="Y45" s="66" t="s">
        <v>337</v>
      </c>
      <c r="Z45" s="66" t="s">
        <v>301</v>
      </c>
      <c r="AA45" s="66" t="s">
        <v>298</v>
      </c>
      <c r="AC45" s="66"/>
      <c r="AD45" s="66" t="s">
        <v>281</v>
      </c>
      <c r="AE45" s="66" t="s">
        <v>282</v>
      </c>
      <c r="AF45" s="66" t="s">
        <v>300</v>
      </c>
      <c r="AG45" s="66" t="s">
        <v>301</v>
      </c>
      <c r="AH45" s="66" t="s">
        <v>298</v>
      </c>
      <c r="AJ45" s="66"/>
      <c r="AK45" s="66" t="s">
        <v>281</v>
      </c>
      <c r="AL45" s="66" t="s">
        <v>282</v>
      </c>
      <c r="AM45" s="66" t="s">
        <v>300</v>
      </c>
      <c r="AN45" s="66" t="s">
        <v>301</v>
      </c>
      <c r="AO45" s="66" t="s">
        <v>298</v>
      </c>
      <c r="AQ45" s="66"/>
      <c r="AR45" s="66" t="s">
        <v>281</v>
      </c>
      <c r="AS45" s="66" t="s">
        <v>282</v>
      </c>
      <c r="AT45" s="66" t="s">
        <v>300</v>
      </c>
      <c r="AU45" s="66" t="s">
        <v>301</v>
      </c>
      <c r="AV45" s="66" t="s">
        <v>298</v>
      </c>
      <c r="AX45" s="66"/>
      <c r="AY45" s="66" t="s">
        <v>281</v>
      </c>
      <c r="AZ45" s="66" t="s">
        <v>282</v>
      </c>
      <c r="BA45" s="66" t="s">
        <v>300</v>
      </c>
      <c r="BB45" s="66" t="s">
        <v>301</v>
      </c>
      <c r="BC45" s="66" t="s">
        <v>298</v>
      </c>
      <c r="BE45" s="66"/>
      <c r="BF45" s="66" t="s">
        <v>281</v>
      </c>
      <c r="BG45" s="66" t="s">
        <v>282</v>
      </c>
      <c r="BH45" s="66" t="s">
        <v>300</v>
      </c>
      <c r="BI45" s="66" t="s">
        <v>340</v>
      </c>
      <c r="BJ45" s="66" t="s">
        <v>298</v>
      </c>
    </row>
    <row r="46" spans="1:68" x14ac:dyDescent="0.3">
      <c r="A46" s="66" t="s">
        <v>23</v>
      </c>
      <c r="B46" s="66">
        <v>7</v>
      </c>
      <c r="C46" s="66">
        <v>9</v>
      </c>
      <c r="D46" s="66">
        <v>0</v>
      </c>
      <c r="E46" s="66">
        <v>45</v>
      </c>
      <c r="F46" s="66">
        <v>10.421303</v>
      </c>
      <c r="H46" s="66" t="s">
        <v>24</v>
      </c>
      <c r="I46" s="66">
        <v>7</v>
      </c>
      <c r="J46" s="66">
        <v>9</v>
      </c>
      <c r="K46" s="66">
        <v>0</v>
      </c>
      <c r="L46" s="66">
        <v>35</v>
      </c>
      <c r="M46" s="66">
        <v>8.4995729999999998</v>
      </c>
      <c r="O46" s="66" t="s">
        <v>326</v>
      </c>
      <c r="P46" s="66">
        <v>600</v>
      </c>
      <c r="Q46" s="66">
        <v>800</v>
      </c>
      <c r="R46" s="66">
        <v>0</v>
      </c>
      <c r="S46" s="66">
        <v>10000</v>
      </c>
      <c r="T46" s="66">
        <v>1114.9354000000001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6.2689944000000001E-3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2.2689176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52.695132999999998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84.989930000000001</v>
      </c>
      <c r="AX46" s="66" t="s">
        <v>327</v>
      </c>
      <c r="AY46" s="66"/>
      <c r="AZ46" s="66"/>
      <c r="BA46" s="66"/>
      <c r="BB46" s="66"/>
      <c r="BC46" s="66"/>
      <c r="BE46" s="66" t="s">
        <v>328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0" sqref="H20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329</v>
      </c>
      <c r="B2" s="62" t="s">
        <v>330</v>
      </c>
      <c r="C2" s="62" t="s">
        <v>308</v>
      </c>
      <c r="D2" s="62">
        <v>74</v>
      </c>
      <c r="E2" s="62">
        <v>1749.1348</v>
      </c>
      <c r="F2" s="62">
        <v>270.40789999999998</v>
      </c>
      <c r="G2" s="62">
        <v>43.271782000000002</v>
      </c>
      <c r="H2" s="62">
        <v>29.843332</v>
      </c>
      <c r="I2" s="62">
        <v>13.428449000000001</v>
      </c>
      <c r="J2" s="62">
        <v>58.0321</v>
      </c>
      <c r="K2" s="62">
        <v>42.321219999999997</v>
      </c>
      <c r="L2" s="62">
        <v>15.71088</v>
      </c>
      <c r="M2" s="62">
        <v>19.447690000000001</v>
      </c>
      <c r="N2" s="62">
        <v>0.68812899999999999</v>
      </c>
      <c r="O2" s="62">
        <v>4.1048726999999996</v>
      </c>
      <c r="P2" s="62">
        <v>896.8741</v>
      </c>
      <c r="Q2" s="62">
        <v>11.235697999999999</v>
      </c>
      <c r="R2" s="62">
        <v>140.69424000000001</v>
      </c>
      <c r="S2" s="62">
        <v>28.228452999999998</v>
      </c>
      <c r="T2" s="62">
        <v>1349.5896</v>
      </c>
      <c r="U2" s="62">
        <v>1.0356928999999999</v>
      </c>
      <c r="V2" s="62">
        <v>9.6658360000000005</v>
      </c>
      <c r="W2" s="62">
        <v>95.648314999999997</v>
      </c>
      <c r="X2" s="62">
        <v>46.392384</v>
      </c>
      <c r="Y2" s="62">
        <v>1.2624525</v>
      </c>
      <c r="Z2" s="62">
        <v>1.1217969999999999</v>
      </c>
      <c r="AA2" s="62">
        <v>13.568982</v>
      </c>
      <c r="AB2" s="62">
        <v>1.2091746000000001</v>
      </c>
      <c r="AC2" s="62">
        <v>219.14568</v>
      </c>
      <c r="AD2" s="62">
        <v>8.6514869999999995</v>
      </c>
      <c r="AE2" s="62">
        <v>4.3816174999999999</v>
      </c>
      <c r="AF2" s="62">
        <v>0.16934468</v>
      </c>
      <c r="AG2" s="62">
        <v>469.00265999999999</v>
      </c>
      <c r="AH2" s="62">
        <v>395.17194000000001</v>
      </c>
      <c r="AI2" s="62">
        <v>73.830740000000006</v>
      </c>
      <c r="AJ2" s="62">
        <v>1008.93304</v>
      </c>
      <c r="AK2" s="62">
        <v>2338.8305999999998</v>
      </c>
      <c r="AL2" s="62">
        <v>57.197597999999999</v>
      </c>
      <c r="AM2" s="62">
        <v>2044.2465999999999</v>
      </c>
      <c r="AN2" s="62">
        <v>53.860374</v>
      </c>
      <c r="AO2" s="62">
        <v>10.421303</v>
      </c>
      <c r="AP2" s="62">
        <v>7.3548650000000002</v>
      </c>
      <c r="AQ2" s="62">
        <v>3.0664380000000002</v>
      </c>
      <c r="AR2" s="62">
        <v>8.4995729999999998</v>
      </c>
      <c r="AS2" s="62">
        <v>1114.9354000000001</v>
      </c>
      <c r="AT2" s="62">
        <v>6.2689944000000001E-3</v>
      </c>
      <c r="AU2" s="62">
        <v>2.2689176</v>
      </c>
      <c r="AV2" s="62">
        <v>52.695132999999998</v>
      </c>
      <c r="AW2" s="62">
        <v>84.989930000000001</v>
      </c>
      <c r="AX2" s="62">
        <v>0.10594052</v>
      </c>
      <c r="AY2" s="62">
        <v>0.63675267000000002</v>
      </c>
      <c r="AZ2" s="62">
        <v>100.10258</v>
      </c>
      <c r="BA2" s="62">
        <v>21.148835999999999</v>
      </c>
      <c r="BB2" s="62">
        <v>6.5023470000000003</v>
      </c>
      <c r="BC2" s="62">
        <v>7.3999889999999997</v>
      </c>
      <c r="BD2" s="62">
        <v>7.2444705999999996</v>
      </c>
      <c r="BE2" s="62">
        <v>0.51564069999999995</v>
      </c>
      <c r="BF2" s="62">
        <v>3.0413882999999999</v>
      </c>
      <c r="BG2" s="62">
        <v>0</v>
      </c>
      <c r="BH2" s="62">
        <v>1.0208E-2</v>
      </c>
      <c r="BI2" s="62">
        <v>7.6559999999999996E-3</v>
      </c>
      <c r="BJ2" s="62">
        <v>3.7458837000000002E-2</v>
      </c>
      <c r="BK2" s="62">
        <v>0</v>
      </c>
      <c r="BL2" s="62">
        <v>5.3101457999999997E-2</v>
      </c>
      <c r="BM2" s="62">
        <v>0.42501443999999999</v>
      </c>
      <c r="BN2" s="62">
        <v>0.10564933999999999</v>
      </c>
      <c r="BO2" s="62">
        <v>8.7028680000000005</v>
      </c>
      <c r="BP2" s="62">
        <v>0.93488870000000002</v>
      </c>
      <c r="BQ2" s="62">
        <v>3.0311675</v>
      </c>
      <c r="BR2" s="62">
        <v>13.0358515</v>
      </c>
      <c r="BS2" s="62">
        <v>9.2600765000000003</v>
      </c>
      <c r="BT2" s="62">
        <v>1.0731355</v>
      </c>
      <c r="BU2" s="62">
        <v>0.10196321</v>
      </c>
      <c r="BV2" s="62">
        <v>2.1477841999999999E-3</v>
      </c>
      <c r="BW2" s="62">
        <v>7.3937390000000006E-2</v>
      </c>
      <c r="BX2" s="62">
        <v>0.16769566</v>
      </c>
      <c r="BY2" s="62">
        <v>4.707472E-2</v>
      </c>
      <c r="BZ2" s="62">
        <v>1.2884162E-4</v>
      </c>
      <c r="CA2" s="62">
        <v>0.26086749999999997</v>
      </c>
      <c r="CB2" s="62">
        <v>0</v>
      </c>
      <c r="CC2" s="62">
        <v>1.4527900999999999E-2</v>
      </c>
      <c r="CD2" s="62">
        <v>4.7967219999999998E-2</v>
      </c>
      <c r="CE2" s="62">
        <v>2.9580768E-2</v>
      </c>
      <c r="CF2" s="62">
        <v>3.6673671999999997E-2</v>
      </c>
      <c r="CG2" s="62">
        <v>0</v>
      </c>
      <c r="CH2" s="62">
        <v>2.9054023000000002E-3</v>
      </c>
      <c r="CI2" s="62">
        <v>0</v>
      </c>
      <c r="CJ2" s="62">
        <v>0.1047966</v>
      </c>
      <c r="CK2" s="62">
        <v>6.3139659999999998E-3</v>
      </c>
      <c r="CL2" s="62">
        <v>0.86678599999999995</v>
      </c>
      <c r="CM2" s="62">
        <v>0.28851902000000001</v>
      </c>
      <c r="CN2" s="62">
        <v>1645.3107</v>
      </c>
      <c r="CO2" s="62">
        <v>2637.4648000000002</v>
      </c>
      <c r="CP2" s="62">
        <v>1217.1858999999999</v>
      </c>
      <c r="CQ2" s="62">
        <v>453.40019999999998</v>
      </c>
      <c r="CR2" s="62">
        <v>263.01427999999999</v>
      </c>
      <c r="CS2" s="62">
        <v>373.28653000000003</v>
      </c>
      <c r="CT2" s="62">
        <v>1539.4313</v>
      </c>
      <c r="CU2" s="62">
        <v>775.70325000000003</v>
      </c>
      <c r="CV2" s="62">
        <v>1224.5087000000001</v>
      </c>
      <c r="CW2" s="62">
        <v>846.75519999999995</v>
      </c>
      <c r="CX2" s="62">
        <v>244.31647000000001</v>
      </c>
      <c r="CY2" s="62">
        <v>2157.4059999999999</v>
      </c>
      <c r="CZ2" s="62">
        <v>816.50116000000003</v>
      </c>
      <c r="DA2" s="62">
        <v>2319.5032000000001</v>
      </c>
      <c r="DB2" s="62">
        <v>2392.1640000000002</v>
      </c>
      <c r="DC2" s="62">
        <v>3136.9304000000002</v>
      </c>
      <c r="DD2" s="62">
        <v>4328.6084000000001</v>
      </c>
      <c r="DE2" s="62">
        <v>849.08349999999996</v>
      </c>
      <c r="DF2" s="62">
        <v>2738.3616000000002</v>
      </c>
      <c r="DG2" s="62">
        <v>1076.3541</v>
      </c>
      <c r="DH2" s="62">
        <v>4.2653410000000003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21.148835999999999</v>
      </c>
      <c r="B6">
        <f>BB2</f>
        <v>6.5023470000000003</v>
      </c>
      <c r="C6">
        <f>BC2</f>
        <v>7.3999889999999997</v>
      </c>
      <c r="D6">
        <f>BD2</f>
        <v>7.2444705999999996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17" sqref="F1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17705</v>
      </c>
      <c r="C2" s="57">
        <f ca="1">YEAR(TODAY())-YEAR(B2)+IF(TODAY()&gt;=DATE(YEAR(TODAY()),MONTH(B2),DAY(B2)),0,-1)</f>
        <v>74</v>
      </c>
      <c r="E2" s="53">
        <v>174.2</v>
      </c>
      <c r="F2" s="54" t="s">
        <v>40</v>
      </c>
      <c r="G2" s="53">
        <v>69.400000000000006</v>
      </c>
      <c r="H2" s="52" t="s">
        <v>42</v>
      </c>
      <c r="I2" s="73">
        <f>ROUND(G3/E3^2,1)</f>
        <v>22.9</v>
      </c>
    </row>
    <row r="3" spans="1:9" x14ac:dyDescent="0.3">
      <c r="E3" s="52">
        <f>E2/100</f>
        <v>1.742</v>
      </c>
      <c r="F3" s="52" t="s">
        <v>41</v>
      </c>
      <c r="G3" s="52">
        <f>G2</f>
        <v>69.400000000000006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44748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M24" sqref="M2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장동웅, ID : H1800136)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07월 06일 14:09:22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U10" sqref="U1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3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3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6" t="s">
        <v>31</v>
      </c>
      <c r="D10" s="146"/>
      <c r="E10" s="147"/>
      <c r="F10" s="145">
        <f>'개인정보 및 신체계측 입력'!B5</f>
        <v>44748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3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6" t="s">
        <v>33</v>
      </c>
      <c r="D12" s="146"/>
      <c r="E12" s="147"/>
      <c r="F12" s="152">
        <f ca="1">'개인정보 및 신체계측 입력'!C2</f>
        <v>74</v>
      </c>
      <c r="G12" s="152"/>
      <c r="H12" s="152"/>
      <c r="I12" s="152"/>
      <c r="K12" s="123">
        <f>'개인정보 및 신체계측 입력'!E2</f>
        <v>174.2</v>
      </c>
      <c r="L12" s="124"/>
      <c r="M12" s="117">
        <f>'개인정보 및 신체계측 입력'!G2</f>
        <v>69.400000000000006</v>
      </c>
      <c r="N12" s="118"/>
      <c r="O12" s="113" t="s">
        <v>272</v>
      </c>
      <c r="P12" s="107"/>
      <c r="Q12" s="110">
        <f>'개인정보 및 신체계측 입력'!I2</f>
        <v>22.9</v>
      </c>
      <c r="R12" s="110"/>
      <c r="S12" s="110"/>
    </row>
    <row r="13" spans="1:19" ht="18" customHeight="1" thickBot="1" x14ac:dyDescent="0.3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50" t="s">
        <v>32</v>
      </c>
      <c r="D14" s="150"/>
      <c r="E14" s="151"/>
      <c r="F14" s="111" t="str">
        <f>MID('DRIs DATA'!B1,28,3)</f>
        <v>장동웅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3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72.747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3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3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3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11.641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3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3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3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15.612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3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3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3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4.9000000000000004</v>
      </c>
      <c r="L72" s="37" t="s">
        <v>54</v>
      </c>
      <c r="M72" s="37">
        <f>ROUND('DRIs DATA'!K8,1)</f>
        <v>0.6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3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3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3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3">
      <c r="B94" s="137" t="s">
        <v>172</v>
      </c>
      <c r="C94" s="135"/>
      <c r="D94" s="135"/>
      <c r="E94" s="135"/>
      <c r="F94" s="95">
        <f>ROUND('DRIs DATA'!F16/'DRIs DATA'!C16*100,2)</f>
        <v>18.760000000000002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80.55</v>
      </c>
      <c r="R94" s="135" t="s">
        <v>168</v>
      </c>
      <c r="S94" s="135"/>
      <c r="T94" s="136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3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3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3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3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3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3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3">
      <c r="B121" s="44" t="s">
        <v>172</v>
      </c>
      <c r="C121" s="16"/>
      <c r="D121" s="16"/>
      <c r="E121" s="15"/>
      <c r="F121" s="95">
        <f>ROUND('DRIs DATA'!F26/'DRIs DATA'!C26*100,2)</f>
        <v>46.39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80.61</v>
      </c>
      <c r="R121" s="135" t="s">
        <v>167</v>
      </c>
      <c r="S121" s="135"/>
      <c r="T121" s="136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3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3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3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3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 x14ac:dyDescent="0.3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3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3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3">
      <c r="B172" s="43" t="s">
        <v>172</v>
      </c>
      <c r="C172" s="20"/>
      <c r="D172" s="20"/>
      <c r="E172" s="6"/>
      <c r="F172" s="95">
        <f>ROUND('DRIs DATA'!F36/'DRIs DATA'!C36*100,2)</f>
        <v>58.63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155.91999999999999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3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3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3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3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3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3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3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3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5">
        <f>ROUND('DRIs DATA'!F46/'DRIs DATA'!C46*100,2)</f>
        <v>104.21</v>
      </c>
      <c r="G197" s="95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3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3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3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3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3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35">
      <c r="K205" s="10"/>
    </row>
    <row r="206" spans="2:20" ht="18" customHeight="1" x14ac:dyDescent="0.3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3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2020-01-31T02:07:56Z</cp:lastPrinted>
  <dcterms:created xsi:type="dcterms:W3CDTF">2015-06-13T08:19:18Z</dcterms:created>
  <dcterms:modified xsi:type="dcterms:W3CDTF">2022-07-06T05:12:02Z</dcterms:modified>
</cp:coreProperties>
</file>