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<sst xmlns="http://schemas.openxmlformats.org/spreadsheetml/2006/main" count="692" uniqueCount="359">
  <si>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</si>
  <si>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</si>
  <si>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</si>
  <si>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</si>
  <si>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</si>
  <si>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</si>
  <si>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</si>
  <si>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</si>
  <si>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</si>
  <si>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</si>
  <si>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</si>
  <si>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</si>
  <si>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</si>
  <si>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</si>
  <si>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</si>
  <si>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</si>
  <si>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</si>
  <si>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</si>
  <si>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</si>
  <si>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</si>
  <si>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</si>
  <si>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</si>
  <si>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</si>
  <si>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</si>
  <si>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</si>
  <si>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</si>
  <si>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</si>
  <si>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</si>
  <si>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</si>
  <si>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</si>
  <si>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</si>
  <si>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</si>
  <si>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</si>
  <si>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</si>
  <si>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</si>
  <si>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</si>
  <si>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</si>
  <si>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</si>
  <si>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</si>
  <si>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</si>
  <si>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</si>
  <si>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</si>
  <si>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</si>
  <si>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</si>
  <si>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</si>
  <si>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</si>
  <si>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</si>
  <si>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</si>
  <si>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</si>
  <si>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</si>
  <si>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</si>
  <si>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</si>
  <si>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</si>
  <si>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</si>
  <si>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</si>
  <si>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</si>
  <si>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</si>
  <si>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</si>
  <si>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</si>
  <si>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</si>
  <si>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</si>
  <si>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</si>
  <si>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</si>
  <si>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</si>
  <si>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</si>
  <si>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</si>
  <si>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</si>
  <si>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</si>
  <si>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</si>
  <si>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</si>
  <si>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</si>
  <si>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</si>
  <si>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</si>
  <si>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</si>
  <si>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</si>
  <si>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</si>
  <si>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</si>
  <si>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</si>
  <si>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</si>
  <si>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</si>
  <si>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</si>
  <si>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</si>
  <si>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</si>
  <si>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</si>
  <si>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</si>
  <si>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</si>
  <si>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</si>
  <si>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</si>
  <si>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</si>
  <si>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</si>
  <si>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</si>
  <si>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</si>
  <si>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</si>
  <si>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</si>
  <si>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</si>
  <si>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</si>
  <si>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</si>
  <si>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</si>
  <si>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</si>
  <si>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</si>
  <si>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</si>
  <si>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</si>
  <si>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</si>
  <si>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</si>
  <si>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</si>
  <si>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</si>
  <si>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</si>
  <si>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</si>
  <si>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</si>
  <si>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</si>
  <si>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</si>
  <si>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</si>
  <si>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</si>
  <si>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</si>
  <si>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</si>
  <si>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</si>
  <si>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</si>
  <si>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</si>
  <si>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</si>
  <si>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</si>
  <si>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</si>
  <si>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</si>
  <si>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</si>
  <si>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</si>
  <si>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</si>
  <si>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</si>
  <si>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</si>
  <si>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</si>
  <si>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</si>
  <si>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</si>
  <si>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</si>
  <si>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</si>
  <si>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</si>
  <si>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</si>
  <si>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</si>
  <si>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</si>
  <si>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</si>
  <si>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</si>
  <si>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</si>
  <si>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</si>
  <si>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</si>
  <si>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</si>
  <si>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</si>
  <si>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</si>
  <si>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</si>
  <si>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</si>
  <si>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</si>
  <si>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</si>
  <si>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</si>
  <si>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</si>
  <si>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</si>
  <si>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</si>
  <si>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</si>
  <si>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</si>
  <si>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</si>
  <si>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</si>
  <si>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</si>
  <si>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</si>
  <si>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</si>
  <si>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</si>
  <si>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</si>
  <si>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</si>
  <si>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</si>
  <si>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</si>
  <si>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</si>
  <si>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</si>
  <si>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</si>
  <si>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</si>
  <si>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</si>
  <si>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</si>
  <si>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</si>
  <si>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</si>
  <si>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</si>
  <si>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</si>
  <si>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</si>
  <si>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</si>
  <si>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</si>
  <si>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</si>
  <si>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</si>
  <si>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</si>
  <si>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</si>
  <si>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</si>
  <si>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</si>
  <si>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</si>
  <si>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</si>
  <si>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</si>
  <si>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</si>
  <si>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</si>
  <si>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</si>
  <si>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</si>
  <si>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</si>
  <si>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</si>
  <si>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</si>
  <si>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</si>
  <si>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</si>
  <si>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</si>
  <si>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</si>
  <si>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</si>
  <si>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</si>
  <si>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</si>
  <si>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</si>
  <si>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</si>
  <si>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</si>
  <si>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</si>
  <si>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</si>
  <si>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</si>
  <si>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</si>
  <si>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</si>
  <si>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</si>
  <si>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</si>
  <si>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</si>
  <si>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</si>
  <si>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</si>
  <si>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</si>
  <si>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</si>
  <si>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</si>
  <si>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</si>
  <si>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</si>
  <si>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</si>
  <si>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</si>
  <si>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</si>
  <si>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</si>
  <si>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</si>
  <si>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</si>
  <si>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</si>
  <si>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</si>
  <si>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</si>
  <si>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</si>
  <si>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</si>
  <si>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</si>
  <si>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</si>
  <si>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</si>
  <si>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</si>
  <si>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</si>
  <si>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</si>
  <si>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</si>
  <si>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</si>
  <si>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</si>
  <si>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</si>
  <si>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</si>
  <si>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</si>
  <si>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</si>
  <si>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</si>
  <si>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</si>
  <si>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</si>
  <si>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</si>
  <si>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</si>
  <si>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</si>
  <si>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</si>
  <si>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</si>
  <si>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</si>
  <si>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</si>
  <si>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</si>
  <si>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</si>
  <si>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</si>
  <si>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</si>
  <si>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</si>
  <si>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</si>
  <si>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</si>
  <si>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</si>
  <si>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</si>
  <si>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</si>
  <si>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</si>
  <si>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</si>
  <si>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</si>
  <si>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</si>
  <si>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</si>
  <si>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</si>
  <si>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</si>
  <si>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</si>
  <si>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</si>
  <si>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</si>
  <si>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</si>
  <si>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</si>
  <si>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</si>
  <si>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</si>
  <si>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</si>
  <si>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몰리브덴(ug/일)</t>
    <phoneticPr fontId="1" type="noConversion"/>
  </si>
  <si>
    <t>크롬(ug/일)</t>
    <phoneticPr fontId="1" type="noConversion"/>
  </si>
  <si>
    <t>H1800137</t>
  </si>
  <si>
    <t>이한복</t>
  </si>
  <si>
    <t>정보</t>
    <phoneticPr fontId="1" type="noConversion"/>
  </si>
  <si>
    <t>(설문지 : FFQ 95문항 설문지, 사용자 : 이한복, ID : H1800137)</t>
  </si>
  <si>
    <t>출력시각</t>
    <phoneticPr fontId="1" type="noConversion"/>
  </si>
  <si>
    <t>2022년 07월 06일 11:04:53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</si>
  <si>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</si>
  <si>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</si>
  <si>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</si>
  <si>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</si>
  <si>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</si>
  <si>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</si>
  <si>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</si>
  <si>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</si>
  <si>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</si>
  <si>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</si>
  <si>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</si>
  <si>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</si>
  <si>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</si>
  <si>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</si>
  <si>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</si>
  <si>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</si>
  <si>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</si>
  <si>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</si>
  <si>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</si>
  <si>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</si>
  <si>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</si>
  <si>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</si>
  <si>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</si>
  <si>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</si>
  <si>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</si>
  <si>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</si>
  <si>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</si>
  <si>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</si>
  <si>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</si>
  <si>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</si>
  <si>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</si>
  <si>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</si>
  <si>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</si>
  <si>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</si>
  <si>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</si>
  <si>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</si>
  <si>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</si>
  <si>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</si>
  <si>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</si>
  <si>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</si>
  <si>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</si>
  <si>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</si>
  <si>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</si>
  <si>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</si>
  <si>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</si>
  <si>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</si>
  <si>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</si>
  <si>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</si>
  <si>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</si>
  <si>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</si>
  <si>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</si>
  <si>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</si>
  <si>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</si>
  <si>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</si>
  <si>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</si>
  <si>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</si>
  <si>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</si>
  <si>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</si>
  <si>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</si>
  <si>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</si>
  <si>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</si>
  <si>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</si>
  <si>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</si>
  <si>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</si>
  <si>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</si>
  <si>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</si>
  <si>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</si>
  <si>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</si>
  <si>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</si>
  <si>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</si>
  <si>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</si>
  <si>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</si>
  <si>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충분섭취량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</si>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</sst>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45.627560000000003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67848"/>
        <c:axId val="259568240"/>
      </c:barChart>
      <c:catAx>
        <c:axId val="25956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68240"/>
        <c:crosses val="autoZero"/>
        <c:auto val="1"/>
        <c:lblAlgn val="ctr"/>
        <c:lblOffset val="100"/>
        <c:noMultiLvlLbl val="0"/>
      </c:catAx>
      <c:valAx>
        <c:axId val="25956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6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1.0266626000000001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43688"/>
        <c:axId val="506538984"/>
      </c:barChart>
      <c:catAx>
        <c:axId val="50654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38984"/>
        <c:crosses val="autoZero"/>
        <c:auto val="1"/>
        <c:lblAlgn val="ctr"/>
        <c:lblOffset val="100"/>
        <c:noMultiLvlLbl val="0"/>
      </c:catAx>
      <c:valAx>
        <c:axId val="50653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4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5.848279E-2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41336"/>
        <c:axId val="506544080"/>
      </c:barChart>
      <c:catAx>
        <c:axId val="50654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44080"/>
        <c:crosses val="autoZero"/>
        <c:auto val="1"/>
        <c:lblAlgn val="ctr"/>
        <c:lblOffset val="100"/>
        <c:noMultiLvlLbl val="0"/>
      </c:catAx>
      <c:valAx>
        <c:axId val="50654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4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779.61860000000001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43296"/>
        <c:axId val="506540160"/>
      </c:barChart>
      <c:catAx>
        <c:axId val="50654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40160"/>
        <c:crosses val="autoZero"/>
        <c:auto val="1"/>
        <c:lblAlgn val="ctr"/>
        <c:lblOffset val="100"/>
        <c:noMultiLvlLbl val="0"/>
      </c:catAx>
      <c:valAx>
        <c:axId val="50654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4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2024.4454000000001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42512"/>
        <c:axId val="506544472"/>
      </c:barChart>
      <c:catAx>
        <c:axId val="50654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44472"/>
        <c:crosses val="autoZero"/>
        <c:auto val="1"/>
        <c:lblAlgn val="ctr"/>
        <c:lblOffset val="100"/>
        <c:noMultiLvlLbl val="0"/>
      </c:catAx>
      <c:valAx>
        <c:axId val="5065444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4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65.713454999999996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42904"/>
        <c:axId val="506544864"/>
      </c:barChart>
      <c:catAx>
        <c:axId val="50654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44864"/>
        <c:crosses val="autoZero"/>
        <c:auto val="1"/>
        <c:lblAlgn val="ctr"/>
        <c:lblOffset val="100"/>
        <c:noMultiLvlLbl val="0"/>
      </c:catAx>
      <c:valAx>
        <c:axId val="5065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4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81.463843999999995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66472"/>
        <c:axId val="506965296"/>
      </c:barChart>
      <c:catAx>
        <c:axId val="50696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65296"/>
        <c:crosses val="autoZero"/>
        <c:auto val="1"/>
        <c:lblAlgn val="ctr"/>
        <c:lblOffset val="100"/>
        <c:noMultiLvlLbl val="0"/>
      </c:catAx>
      <c:valAx>
        <c:axId val="50696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6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7.8638570000000003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63728"/>
        <c:axId val="506964512"/>
      </c:barChart>
      <c:catAx>
        <c:axId val="50696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64512"/>
        <c:crosses val="autoZero"/>
        <c:auto val="1"/>
        <c:lblAlgn val="ctr"/>
        <c:lblOffset val="100"/>
        <c:noMultiLvlLbl val="0"/>
      </c:catAx>
      <c:valAx>
        <c:axId val="506964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6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458.21454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67256"/>
        <c:axId val="506968040"/>
      </c:barChart>
      <c:catAx>
        <c:axId val="50696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68040"/>
        <c:crosses val="autoZero"/>
        <c:auto val="1"/>
        <c:lblAlgn val="ctr"/>
        <c:lblOffset val="100"/>
        <c:noMultiLvlLbl val="0"/>
      </c:catAx>
      <c:valAx>
        <c:axId val="506968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6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5.1198023999999998E-3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69216"/>
        <c:axId val="506966864"/>
      </c:barChart>
      <c:catAx>
        <c:axId val="5069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66864"/>
        <c:crosses val="autoZero"/>
        <c:auto val="1"/>
        <c:lblAlgn val="ctr"/>
        <c:lblOffset val="100"/>
        <c:noMultiLvlLbl val="0"/>
      </c:catAx>
      <c:valAx>
        <c:axId val="50696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2.9814579999999999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61768"/>
        <c:axId val="506965688"/>
      </c:barChart>
      <c:catAx>
        <c:axId val="50696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65688"/>
        <c:crosses val="autoZero"/>
        <c:auto val="1"/>
        <c:lblAlgn val="ctr"/>
        <c:lblOffset val="100"/>
        <c:noMultiLvlLbl val="0"/>
      </c:catAx>
      <c:valAx>
        <c:axId val="50696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6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17.168343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78608"/>
        <c:axId val="506180176"/>
      </c:barChart>
      <c:catAx>
        <c:axId val="50617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80176"/>
        <c:crosses val="autoZero"/>
        <c:auto val="1"/>
        <c:lblAlgn val="ctr"/>
        <c:lblOffset val="100"/>
        <c:noMultiLvlLbl val="0"/>
      </c:catAx>
      <c:valAx>
        <c:axId val="506180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7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85.141080000000002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62160"/>
        <c:axId val="506964120"/>
      </c:barChart>
      <c:catAx>
        <c:axId val="50696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64120"/>
        <c:crosses val="autoZero"/>
        <c:auto val="1"/>
        <c:lblAlgn val="ctr"/>
        <c:lblOffset val="100"/>
        <c:noMultiLvlLbl val="0"/>
      </c:catAx>
      <c:valAx>
        <c:axId val="50696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6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56.26126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62944"/>
        <c:axId val="506966080"/>
      </c:barChart>
      <c:catAx>
        <c:axId val="50696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66080"/>
        <c:crosses val="autoZero"/>
        <c:auto val="1"/>
        <c:lblAlgn val="ctr"/>
        <c:lblOffset val="100"/>
        <c:noMultiLvlLbl val="0"/>
      </c:catAx>
      <c:valAx>
        <c:axId val="50696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7.6879999999999997</c:v>
                </c:pt>
                <c:pt idx="1">
                  <c:v>7.2729999999999997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406784"/>
        <c:axId val="507404824"/>
      </c:barChart>
      <c:catAx>
        <c:axId val="50740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04824"/>
        <c:crosses val="autoZero"/>
        <c:auto val="1"/>
        <c:lblAlgn val="ctr"/>
        <c:lblOffset val="100"/>
        <c:noMultiLvlLbl val="0"/>
      </c:catAx>
      <c:valAx>
        <c:axId val="50740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5.8674397000000003</c:v>
                </c:pt>
                <c:pt idx="1">
                  <c:v>7.4144730000000001</c:v>
                </c:pt>
                <c:pt idx="2">
                  <c:v>8.435549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374.83812999999998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03256"/>
        <c:axId val="507402080"/>
      </c:barChart>
      <c:catAx>
        <c:axId val="50740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02080"/>
        <c:crosses val="autoZero"/>
        <c:auto val="1"/>
        <c:lblAlgn val="ctr"/>
        <c:lblOffset val="100"/>
        <c:noMultiLvlLbl val="0"/>
      </c:catAx>
      <c:valAx>
        <c:axId val="507402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0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11.750674999999999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07176"/>
        <c:axId val="507400904"/>
      </c:barChart>
      <c:catAx>
        <c:axId val="50740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00904"/>
        <c:crosses val="autoZero"/>
        <c:auto val="1"/>
        <c:lblAlgn val="ctr"/>
        <c:lblOffset val="100"/>
        <c:noMultiLvlLbl val="0"/>
      </c:catAx>
      <c:valAx>
        <c:axId val="50740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0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74.816000000000003</c:v>
                </c:pt>
                <c:pt idx="1">
                  <c:v>8.3460000000000001</c:v>
                </c:pt>
                <c:pt idx="2">
                  <c:v>16.838000000000001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406392"/>
        <c:axId val="507403648"/>
      </c:barChart>
      <c:catAx>
        <c:axId val="50740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03648"/>
        <c:crosses val="autoZero"/>
        <c:auto val="1"/>
        <c:lblAlgn val="ctr"/>
        <c:lblOffset val="100"/>
        <c:noMultiLvlLbl val="0"/>
      </c:catAx>
      <c:valAx>
        <c:axId val="50740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0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1848.0732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04040"/>
        <c:axId val="507407960"/>
      </c:barChart>
      <c:catAx>
        <c:axId val="50740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07960"/>
        <c:crosses val="autoZero"/>
        <c:auto val="1"/>
        <c:lblAlgn val="ctr"/>
        <c:lblOffset val="100"/>
        <c:noMultiLvlLbl val="0"/>
      </c:catAx>
      <c:valAx>
        <c:axId val="507407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0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49.560577000000002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01296"/>
        <c:axId val="507401688"/>
      </c:barChart>
      <c:catAx>
        <c:axId val="5074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01688"/>
        <c:crosses val="autoZero"/>
        <c:auto val="1"/>
        <c:lblAlgn val="ctr"/>
        <c:lblOffset val="100"/>
        <c:noMultiLvlLbl val="0"/>
      </c:catAx>
      <c:valAx>
        <c:axId val="50740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0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307.642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04976"/>
        <c:axId val="507903408"/>
      </c:barChart>
      <c:catAx>
        <c:axId val="50790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3408"/>
        <c:crosses val="autoZero"/>
        <c:auto val="1"/>
        <c:lblAlgn val="ctr"/>
        <c:lblOffset val="100"/>
        <c:noMultiLvlLbl val="0"/>
      </c:catAx>
      <c:valAx>
        <c:axId val="50790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0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1.6227412000000001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79784"/>
        <c:axId val="506176648"/>
      </c:barChart>
      <c:catAx>
        <c:axId val="50617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76648"/>
        <c:crosses val="autoZero"/>
        <c:auto val="1"/>
        <c:lblAlgn val="ctr"/>
        <c:lblOffset val="100"/>
        <c:noMultiLvlLbl val="0"/>
      </c:catAx>
      <c:valAx>
        <c:axId val="50617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7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5138.0747000000001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00664"/>
        <c:axId val="507904584"/>
      </c:barChart>
      <c:catAx>
        <c:axId val="50790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4584"/>
        <c:crosses val="autoZero"/>
        <c:auto val="1"/>
        <c:lblAlgn val="ctr"/>
        <c:lblOffset val="100"/>
        <c:noMultiLvlLbl val="0"/>
      </c:catAx>
      <c:valAx>
        <c:axId val="50790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0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10.851144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98704"/>
        <c:axId val="507899096"/>
      </c:barChart>
      <c:catAx>
        <c:axId val="50789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99096"/>
        <c:crosses val="autoZero"/>
        <c:auto val="1"/>
        <c:lblAlgn val="ctr"/>
        <c:lblOffset val="100"/>
        <c:noMultiLvlLbl val="0"/>
      </c:catAx>
      <c:valAx>
        <c:axId val="50789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9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1.1745574000000001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99488"/>
        <c:axId val="507901056"/>
      </c:barChart>
      <c:catAx>
        <c:axId val="50789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1056"/>
        <c:crosses val="autoZero"/>
        <c:auto val="1"/>
        <c:lblAlgn val="ctr"/>
        <c:lblOffset val="100"/>
        <c:noMultiLvlLbl val="0"/>
      </c:catAx>
      <c:valAx>
        <c:axId val="50790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145.46597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74688"/>
        <c:axId val="506175080"/>
      </c:barChart>
      <c:catAx>
        <c:axId val="5061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75080"/>
        <c:crosses val="autoZero"/>
        <c:auto val="1"/>
        <c:lblAlgn val="ctr"/>
        <c:lblOffset val="100"/>
        <c:noMultiLvlLbl val="0"/>
      </c:catAx>
      <c:valAx>
        <c:axId val="50617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7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0.82230632999999997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80568"/>
        <c:axId val="506177040"/>
      </c:barChart>
      <c:catAx>
        <c:axId val="50618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77040"/>
        <c:crosses val="autoZero"/>
        <c:auto val="1"/>
        <c:lblAlgn val="ctr"/>
        <c:lblOffset val="100"/>
        <c:noMultiLvlLbl val="0"/>
      </c:catAx>
      <c:valAx>
        <c:axId val="506177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8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10.851718999999999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77432"/>
        <c:axId val="506179392"/>
      </c:barChart>
      <c:catAx>
        <c:axId val="50617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79392"/>
        <c:crosses val="autoZero"/>
        <c:auto val="1"/>
        <c:lblAlgn val="ctr"/>
        <c:lblOffset val="100"/>
        <c:noMultiLvlLbl val="0"/>
      </c:catAx>
      <c:valAx>
        <c:axId val="50617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7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1.1745574000000001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80960"/>
        <c:axId val="506178216"/>
      </c:barChart>
      <c:catAx>
        <c:axId val="5061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78216"/>
        <c:crosses val="autoZero"/>
        <c:auto val="1"/>
        <c:lblAlgn val="ctr"/>
        <c:lblOffset val="100"/>
        <c:noMultiLvlLbl val="0"/>
      </c:catAx>
      <c:valAx>
        <c:axId val="50617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406.50326999999999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74296"/>
        <c:axId val="506540944"/>
      </c:barChart>
      <c:catAx>
        <c:axId val="50617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40944"/>
        <c:crosses val="autoZero"/>
        <c:auto val="1"/>
        <c:lblAlgn val="ctr"/>
        <c:lblOffset val="100"/>
        <c:noMultiLvlLbl val="0"/>
      </c:catAx>
      <c:valAx>
        <c:axId val="50654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7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6.3335169999999996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38200"/>
        <c:axId val="506538592"/>
      </c:barChart>
      <c:catAx>
        <c:axId val="50653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38592"/>
        <c:crosses val="autoZero"/>
        <c:auto val="1"/>
        <c:lblAlgn val="ctr"/>
        <c:lblOffset val="100"/>
        <c:noMultiLvlLbl val="0"/>
      </c:catAx>
      <c:valAx>
        <c:axId val="506538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3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이한복, ID : H1800137)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07월 06일 11:04:53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1848.0732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45.627560000000003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17.168343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74.816000000000003</v>
      </c>
      <c r="G8" s="60">
        <f>'DRIs DATA 입력'!G8</f>
        <v>8.3460000000000001</v>
      </c>
      <c r="H8" s="60">
        <f>'DRIs DATA 입력'!H8</f>
        <v>16.838000000000001</v>
      </c>
      <c r="I8" s="47"/>
      <c r="J8" s="60" t="s">
        <v>217</v>
      </c>
      <c r="K8" s="60">
        <f>'DRIs DATA 입력'!K8</f>
        <v>7.6879999999999997</v>
      </c>
      <c r="L8" s="60">
        <f>'DRIs DATA 입력'!L8</f>
        <v>7.2729999999999997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374.83812999999998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11.750674999999999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1.6227412000000001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145.46597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49.560577000000002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1.2011418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0.82230632999999997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10.851718999999999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1.1745574000000001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406.50326999999999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6.3335169999999996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1.0266626000000001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5.848279E-2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307.642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779.61860000000001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5138.0747000000001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2024.4454000000001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65.713454999999996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81.463843999999995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10.851144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7.8638570000000003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458.21454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5.1198023999999998E-3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2.9814579999999999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85.141080000000002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56.26126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1" sqref="I61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281</v>
      </c>
      <c r="B1" s="62" t="s">
        <v>282</v>
      </c>
      <c r="G1" s="63" t="s">
        <v>283</v>
      </c>
      <c r="H1" s="62" t="s">
        <v>284</v>
      </c>
    </row>
    <row r="3" spans="1:27" x14ac:dyDescent="0.3">
      <c r="A3" s="72" t="s">
        <v>285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286</v>
      </c>
      <c r="B4" s="70"/>
      <c r="C4" s="70"/>
      <c r="E4" s="67" t="s">
        <v>287</v>
      </c>
      <c r="F4" s="68"/>
      <c r="G4" s="68"/>
      <c r="H4" s="69"/>
      <c r="J4" s="67" t="s">
        <v>288</v>
      </c>
      <c r="K4" s="68"/>
      <c r="L4" s="69"/>
      <c r="N4" s="70" t="s">
        <v>289</v>
      </c>
      <c r="O4" s="70"/>
      <c r="P4" s="70"/>
      <c r="Q4" s="70"/>
      <c r="R4" s="70"/>
      <c r="S4" s="70"/>
      <c r="U4" s="70" t="s">
        <v>290</v>
      </c>
      <c r="V4" s="70"/>
      <c r="W4" s="70"/>
      <c r="X4" s="70"/>
      <c r="Y4" s="70"/>
      <c r="Z4" s="70"/>
    </row>
    <row r="5" spans="1:27" x14ac:dyDescent="0.3">
      <c r="A5" s="66"/>
      <c r="B5" s="66" t="s">
        <v>291</v>
      </c>
      <c r="C5" s="66" t="s">
        <v>292</v>
      </c>
      <c r="E5" s="66"/>
      <c r="F5" s="66" t="s">
        <v>293</v>
      </c>
      <c r="G5" s="66" t="s">
        <v>294</v>
      </c>
      <c r="H5" s="66" t="s">
        <v>289</v>
      </c>
      <c r="J5" s="66"/>
      <c r="K5" s="66" t="s">
        <v>295</v>
      </c>
      <c r="L5" s="66" t="s">
        <v>296</v>
      </c>
      <c r="N5" s="66"/>
      <c r="O5" s="66" t="s">
        <v>297</v>
      </c>
      <c r="P5" s="66" t="s">
        <v>299</v>
      </c>
      <c r="Q5" s="66" t="s">
        <v>300</v>
      </c>
      <c r="R5" s="66" t="s">
        <v>301</v>
      </c>
      <c r="S5" s="66" t="s">
        <v>292</v>
      </c>
      <c r="U5" s="66"/>
      <c r="V5" s="66" t="s">
        <v>297</v>
      </c>
      <c r="W5" s="66" t="s">
        <v>298</v>
      </c>
      <c r="X5" s="66" t="s">
        <v>300</v>
      </c>
      <c r="Y5" s="66" t="s">
        <v>301</v>
      </c>
      <c r="Z5" s="66" t="s">
        <v>292</v>
      </c>
    </row>
    <row r="6" spans="1:27" x14ac:dyDescent="0.3">
      <c r="A6" s="66" t="s">
        <v>286</v>
      </c>
      <c r="B6" s="66">
        <v>2000</v>
      </c>
      <c r="C6" s="66">
        <v>1848.0732</v>
      </c>
      <c r="E6" s="66" t="s">
        <v>302</v>
      </c>
      <c r="F6" s="66">
        <v>55</v>
      </c>
      <c r="G6" s="66">
        <v>15</v>
      </c>
      <c r="H6" s="66">
        <v>7</v>
      </c>
      <c r="J6" s="66" t="s">
        <v>303</v>
      </c>
      <c r="K6" s="66">
        <v>0.1</v>
      </c>
      <c r="L6" s="66">
        <v>4</v>
      </c>
      <c r="N6" s="66" t="s">
        <v>304</v>
      </c>
      <c r="O6" s="66">
        <v>45</v>
      </c>
      <c r="P6" s="66">
        <v>55</v>
      </c>
      <c r="Q6" s="66">
        <v>0</v>
      </c>
      <c r="R6" s="66">
        <v>0</v>
      </c>
      <c r="S6" s="66">
        <v>45.627560000000003</v>
      </c>
      <c r="U6" s="66" t="s">
        <v>305</v>
      </c>
      <c r="V6" s="66">
        <v>0</v>
      </c>
      <c r="W6" s="66">
        <v>0</v>
      </c>
      <c r="X6" s="66">
        <v>25</v>
      </c>
      <c r="Y6" s="66">
        <v>0</v>
      </c>
      <c r="Z6" s="66">
        <v>17.168343</v>
      </c>
    </row>
    <row r="7" spans="1:27" x14ac:dyDescent="0.3">
      <c r="E7" s="66" t="s">
        <v>306</v>
      </c>
      <c r="F7" s="66">
        <v>65</v>
      </c>
      <c r="G7" s="66">
        <v>30</v>
      </c>
      <c r="H7" s="66">
        <v>20</v>
      </c>
      <c r="J7" s="66" t="s">
        <v>306</v>
      </c>
      <c r="K7" s="66">
        <v>1</v>
      </c>
      <c r="L7" s="66">
        <v>10</v>
      </c>
    </row>
    <row r="8" spans="1:27" x14ac:dyDescent="0.3">
      <c r="E8" s="66" t="s">
        <v>307</v>
      </c>
      <c r="F8" s="66">
        <v>74.816000000000003</v>
      </c>
      <c r="G8" s="66">
        <v>8.3460000000000001</v>
      </c>
      <c r="H8" s="66">
        <v>16.838000000000001</v>
      </c>
      <c r="J8" s="66" t="s">
        <v>307</v>
      </c>
      <c r="K8" s="66">
        <v>7.6879999999999997</v>
      </c>
      <c r="L8" s="66">
        <v>7.2729999999999997</v>
      </c>
    </row>
    <row r="13" spans="1:27" x14ac:dyDescent="0.3">
      <c r="A13" s="71" t="s">
        <v>308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309</v>
      </c>
      <c r="B14" s="70"/>
      <c r="C14" s="70"/>
      <c r="D14" s="70"/>
      <c r="E14" s="70"/>
      <c r="F14" s="70"/>
      <c r="H14" s="70" t="s">
        <v>310</v>
      </c>
      <c r="I14" s="70"/>
      <c r="J14" s="70"/>
      <c r="K14" s="70"/>
      <c r="L14" s="70"/>
      <c r="M14" s="70"/>
      <c r="O14" s="70" t="s">
        <v>311</v>
      </c>
      <c r="P14" s="70"/>
      <c r="Q14" s="70"/>
      <c r="R14" s="70"/>
      <c r="S14" s="70"/>
      <c r="T14" s="70"/>
      <c r="V14" s="70" t="s">
        <v>312</v>
      </c>
      <c r="W14" s="70"/>
      <c r="X14" s="70"/>
      <c r="Y14" s="70"/>
      <c r="Z14" s="70"/>
      <c r="AA14" s="70"/>
    </row>
    <row r="15" spans="1:27" x14ac:dyDescent="0.3">
      <c r="A15" s="66"/>
      <c r="B15" s="66" t="s">
        <v>313</v>
      </c>
      <c r="C15" s="66" t="s">
        <v>298</v>
      </c>
      <c r="D15" s="66" t="s">
        <v>314</v>
      </c>
      <c r="E15" s="66" t="s">
        <v>301</v>
      </c>
      <c r="F15" s="66" t="s">
        <v>315</v>
      </c>
      <c r="H15" s="66"/>
      <c r="I15" s="66" t="s">
        <v>316</v>
      </c>
      <c r="J15" s="66" t="s">
        <v>298</v>
      </c>
      <c r="K15" s="66" t="s">
        <v>300</v>
      </c>
      <c r="L15" s="66" t="s">
        <v>301</v>
      </c>
      <c r="M15" s="66" t="s">
        <v>317</v>
      </c>
      <c r="O15" s="66"/>
      <c r="P15" s="66" t="s">
        <v>297</v>
      </c>
      <c r="Q15" s="66" t="s">
        <v>298</v>
      </c>
      <c r="R15" s="66" t="s">
        <v>318</v>
      </c>
      <c r="S15" s="66" t="s">
        <v>301</v>
      </c>
      <c r="T15" s="66" t="s">
        <v>292</v>
      </c>
      <c r="V15" s="66"/>
      <c r="W15" s="66" t="s">
        <v>316</v>
      </c>
      <c r="X15" s="66" t="s">
        <v>319</v>
      </c>
      <c r="Y15" s="66" t="s">
        <v>300</v>
      </c>
      <c r="Z15" s="66" t="s">
        <v>320</v>
      </c>
      <c r="AA15" s="66" t="s">
        <v>292</v>
      </c>
    </row>
    <row r="16" spans="1:27" x14ac:dyDescent="0.3">
      <c r="A16" s="66" t="s">
        <v>321</v>
      </c>
      <c r="B16" s="66">
        <v>500</v>
      </c>
      <c r="C16" s="66">
        <v>700</v>
      </c>
      <c r="D16" s="66">
        <v>0</v>
      </c>
      <c r="E16" s="66">
        <v>3000</v>
      </c>
      <c r="F16" s="66">
        <v>374.83812999999998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11.750674999999999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1.6227412000000001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145.46597</v>
      </c>
    </row>
    <row r="23" spans="1:62" x14ac:dyDescent="0.3">
      <c r="A23" s="71" t="s">
        <v>322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323</v>
      </c>
      <c r="B24" s="70"/>
      <c r="C24" s="70"/>
      <c r="D24" s="70"/>
      <c r="E24" s="70"/>
      <c r="F24" s="70"/>
      <c r="H24" s="70" t="s">
        <v>324</v>
      </c>
      <c r="I24" s="70"/>
      <c r="J24" s="70"/>
      <c r="K24" s="70"/>
      <c r="L24" s="70"/>
      <c r="M24" s="70"/>
      <c r="O24" s="70" t="s">
        <v>325</v>
      </c>
      <c r="P24" s="70"/>
      <c r="Q24" s="70"/>
      <c r="R24" s="70"/>
      <c r="S24" s="70"/>
      <c r="T24" s="70"/>
      <c r="V24" s="70" t="s">
        <v>326</v>
      </c>
      <c r="W24" s="70"/>
      <c r="X24" s="70"/>
      <c r="Y24" s="70"/>
      <c r="Z24" s="70"/>
      <c r="AA24" s="70"/>
      <c r="AC24" s="70" t="s">
        <v>327</v>
      </c>
      <c r="AD24" s="70"/>
      <c r="AE24" s="70"/>
      <c r="AF24" s="70"/>
      <c r="AG24" s="70"/>
      <c r="AH24" s="70"/>
      <c r="AJ24" s="70" t="s">
        <v>328</v>
      </c>
      <c r="AK24" s="70"/>
      <c r="AL24" s="70"/>
      <c r="AM24" s="70"/>
      <c r="AN24" s="70"/>
      <c r="AO24" s="70"/>
      <c r="AQ24" s="70" t="s">
        <v>329</v>
      </c>
      <c r="AR24" s="70"/>
      <c r="AS24" s="70"/>
      <c r="AT24" s="70"/>
      <c r="AU24" s="70"/>
      <c r="AV24" s="70"/>
      <c r="AX24" s="70" t="s">
        <v>330</v>
      </c>
      <c r="AY24" s="70"/>
      <c r="AZ24" s="70"/>
      <c r="BA24" s="70"/>
      <c r="BB24" s="70"/>
      <c r="BC24" s="70"/>
      <c r="BE24" s="70" t="s">
        <v>331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297</v>
      </c>
      <c r="C25" s="66" t="s">
        <v>298</v>
      </c>
      <c r="D25" s="66" t="s">
        <v>314</v>
      </c>
      <c r="E25" s="66" t="s">
        <v>301</v>
      </c>
      <c r="F25" s="66" t="s">
        <v>292</v>
      </c>
      <c r="H25" s="66"/>
      <c r="I25" s="66" t="s">
        <v>332</v>
      </c>
      <c r="J25" s="66" t="s">
        <v>298</v>
      </c>
      <c r="K25" s="66" t="s">
        <v>314</v>
      </c>
      <c r="L25" s="66" t="s">
        <v>301</v>
      </c>
      <c r="M25" s="66" t="s">
        <v>292</v>
      </c>
      <c r="O25" s="66"/>
      <c r="P25" s="66" t="s">
        <v>297</v>
      </c>
      <c r="Q25" s="66" t="s">
        <v>333</v>
      </c>
      <c r="R25" s="66" t="s">
        <v>300</v>
      </c>
      <c r="S25" s="66" t="s">
        <v>301</v>
      </c>
      <c r="T25" s="66" t="s">
        <v>334</v>
      </c>
      <c r="V25" s="66"/>
      <c r="W25" s="66" t="s">
        <v>297</v>
      </c>
      <c r="X25" s="66" t="s">
        <v>298</v>
      </c>
      <c r="Y25" s="66" t="s">
        <v>300</v>
      </c>
      <c r="Z25" s="66" t="s">
        <v>301</v>
      </c>
      <c r="AA25" s="66" t="s">
        <v>292</v>
      </c>
      <c r="AC25" s="66"/>
      <c r="AD25" s="66" t="s">
        <v>297</v>
      </c>
      <c r="AE25" s="66" t="s">
        <v>298</v>
      </c>
      <c r="AF25" s="66" t="s">
        <v>300</v>
      </c>
      <c r="AG25" s="66" t="s">
        <v>301</v>
      </c>
      <c r="AH25" s="66" t="s">
        <v>335</v>
      </c>
      <c r="AJ25" s="66"/>
      <c r="AK25" s="66" t="s">
        <v>336</v>
      </c>
      <c r="AL25" s="66" t="s">
        <v>298</v>
      </c>
      <c r="AM25" s="66" t="s">
        <v>337</v>
      </c>
      <c r="AN25" s="66" t="s">
        <v>301</v>
      </c>
      <c r="AO25" s="66" t="s">
        <v>292</v>
      </c>
      <c r="AQ25" s="66"/>
      <c r="AR25" s="66" t="s">
        <v>297</v>
      </c>
      <c r="AS25" s="66" t="s">
        <v>298</v>
      </c>
      <c r="AT25" s="66" t="s">
        <v>300</v>
      </c>
      <c r="AU25" s="66" t="s">
        <v>301</v>
      </c>
      <c r="AV25" s="66" t="s">
        <v>292</v>
      </c>
      <c r="AX25" s="66"/>
      <c r="AY25" s="66" t="s">
        <v>297</v>
      </c>
      <c r="AZ25" s="66" t="s">
        <v>319</v>
      </c>
      <c r="BA25" s="66" t="s">
        <v>300</v>
      </c>
      <c r="BB25" s="66" t="s">
        <v>301</v>
      </c>
      <c r="BC25" s="66" t="s">
        <v>292</v>
      </c>
      <c r="BE25" s="66"/>
      <c r="BF25" s="66" t="s">
        <v>297</v>
      </c>
      <c r="BG25" s="66" t="s">
        <v>298</v>
      </c>
      <c r="BH25" s="66" t="s">
        <v>300</v>
      </c>
      <c r="BI25" s="66" t="s">
        <v>301</v>
      </c>
      <c r="BJ25" s="66" t="s">
        <v>292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49.560577000000002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1.2011418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0.82230632999999997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10.851718999999999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1.1745574000000001</v>
      </c>
      <c r="AJ26" s="66" t="s">
        <v>338</v>
      </c>
      <c r="AK26" s="66">
        <v>320</v>
      </c>
      <c r="AL26" s="66">
        <v>400</v>
      </c>
      <c r="AM26" s="66">
        <v>0</v>
      </c>
      <c r="AN26" s="66">
        <v>1000</v>
      </c>
      <c r="AO26" s="66">
        <v>406.50326999999999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6.3335169999999996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1.0266626000000001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5.848279E-2</v>
      </c>
    </row>
    <row r="33" spans="1:68" x14ac:dyDescent="0.3">
      <c r="A33" s="71" t="s">
        <v>339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178</v>
      </c>
      <c r="B34" s="70"/>
      <c r="C34" s="70"/>
      <c r="D34" s="70"/>
      <c r="E34" s="70"/>
      <c r="F34" s="70"/>
      <c r="H34" s="70" t="s">
        <v>340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341</v>
      </c>
      <c r="W34" s="70"/>
      <c r="X34" s="70"/>
      <c r="Y34" s="70"/>
      <c r="Z34" s="70"/>
      <c r="AA34" s="70"/>
      <c r="AC34" s="70" t="s">
        <v>342</v>
      </c>
      <c r="AD34" s="70"/>
      <c r="AE34" s="70"/>
      <c r="AF34" s="70"/>
      <c r="AG34" s="70"/>
      <c r="AH34" s="70"/>
      <c r="AJ34" s="70" t="s">
        <v>343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297</v>
      </c>
      <c r="C35" s="66" t="s">
        <v>298</v>
      </c>
      <c r="D35" s="66" t="s">
        <v>300</v>
      </c>
      <c r="E35" s="66" t="s">
        <v>320</v>
      </c>
      <c r="F35" s="66" t="s">
        <v>292</v>
      </c>
      <c r="H35" s="66"/>
      <c r="I35" s="66" t="s">
        <v>297</v>
      </c>
      <c r="J35" s="66" t="s">
        <v>319</v>
      </c>
      <c r="K35" s="66" t="s">
        <v>300</v>
      </c>
      <c r="L35" s="66" t="s">
        <v>301</v>
      </c>
      <c r="M35" s="66" t="s">
        <v>292</v>
      </c>
      <c r="O35" s="66"/>
      <c r="P35" s="66" t="s">
        <v>297</v>
      </c>
      <c r="Q35" s="66" t="s">
        <v>298</v>
      </c>
      <c r="R35" s="66" t="s">
        <v>300</v>
      </c>
      <c r="S35" s="66" t="s">
        <v>301</v>
      </c>
      <c r="T35" s="66" t="s">
        <v>292</v>
      </c>
      <c r="V35" s="66"/>
      <c r="W35" s="66" t="s">
        <v>316</v>
      </c>
      <c r="X35" s="66" t="s">
        <v>298</v>
      </c>
      <c r="Y35" s="66" t="s">
        <v>300</v>
      </c>
      <c r="Z35" s="66" t="s">
        <v>301</v>
      </c>
      <c r="AA35" s="66" t="s">
        <v>292</v>
      </c>
      <c r="AC35" s="66"/>
      <c r="AD35" s="66" t="s">
        <v>297</v>
      </c>
      <c r="AE35" s="66" t="s">
        <v>298</v>
      </c>
      <c r="AF35" s="66" t="s">
        <v>300</v>
      </c>
      <c r="AG35" s="66" t="s">
        <v>301</v>
      </c>
      <c r="AH35" s="66" t="s">
        <v>292</v>
      </c>
      <c r="AJ35" s="66"/>
      <c r="AK35" s="66" t="s">
        <v>297</v>
      </c>
      <c r="AL35" s="66" t="s">
        <v>298</v>
      </c>
      <c r="AM35" s="66" t="s">
        <v>300</v>
      </c>
      <c r="AN35" s="66" t="s">
        <v>320</v>
      </c>
      <c r="AO35" s="66" t="s">
        <v>292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307.642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779.61860000000001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5138.0747000000001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2024.4454000000001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65.713454999999996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81.463843999999995</v>
      </c>
    </row>
    <row r="43" spans="1:68" x14ac:dyDescent="0.3">
      <c r="A43" s="71" t="s">
        <v>344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345</v>
      </c>
      <c r="B44" s="70"/>
      <c r="C44" s="70"/>
      <c r="D44" s="70"/>
      <c r="E44" s="70"/>
      <c r="F44" s="70"/>
      <c r="H44" s="70" t="s">
        <v>346</v>
      </c>
      <c r="I44" s="70"/>
      <c r="J44" s="70"/>
      <c r="K44" s="70"/>
      <c r="L44" s="70"/>
      <c r="M44" s="70"/>
      <c r="O44" s="70" t="s">
        <v>347</v>
      </c>
      <c r="P44" s="70"/>
      <c r="Q44" s="70"/>
      <c r="R44" s="70"/>
      <c r="S44" s="70"/>
      <c r="T44" s="70"/>
      <c r="V44" s="70" t="s">
        <v>348</v>
      </c>
      <c r="W44" s="70"/>
      <c r="X44" s="70"/>
      <c r="Y44" s="70"/>
      <c r="Z44" s="70"/>
      <c r="AA44" s="70"/>
      <c r="AC44" s="70" t="s">
        <v>349</v>
      </c>
      <c r="AD44" s="70"/>
      <c r="AE44" s="70"/>
      <c r="AF44" s="70"/>
      <c r="AG44" s="70"/>
      <c r="AH44" s="70"/>
      <c r="AJ44" s="70" t="s">
        <v>350</v>
      </c>
      <c r="AK44" s="70"/>
      <c r="AL44" s="70"/>
      <c r="AM44" s="70"/>
      <c r="AN44" s="70"/>
      <c r="AO44" s="70"/>
      <c r="AQ44" s="70" t="s">
        <v>351</v>
      </c>
      <c r="AR44" s="70"/>
      <c r="AS44" s="70"/>
      <c r="AT44" s="70"/>
      <c r="AU44" s="70"/>
      <c r="AV44" s="70"/>
      <c r="AX44" s="70" t="s">
        <v>352</v>
      </c>
      <c r="AY44" s="70"/>
      <c r="AZ44" s="70"/>
      <c r="BA44" s="70"/>
      <c r="BB44" s="70"/>
      <c r="BC44" s="70"/>
      <c r="BE44" s="70" t="s">
        <v>353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297</v>
      </c>
      <c r="C45" s="66" t="s">
        <v>298</v>
      </c>
      <c r="D45" s="66" t="s">
        <v>300</v>
      </c>
      <c r="E45" s="66" t="s">
        <v>301</v>
      </c>
      <c r="F45" s="66" t="s">
        <v>292</v>
      </c>
      <c r="H45" s="66"/>
      <c r="I45" s="66" t="s">
        <v>297</v>
      </c>
      <c r="J45" s="66" t="s">
        <v>298</v>
      </c>
      <c r="K45" s="66" t="s">
        <v>300</v>
      </c>
      <c r="L45" s="66" t="s">
        <v>301</v>
      </c>
      <c r="M45" s="66" t="s">
        <v>292</v>
      </c>
      <c r="O45" s="66"/>
      <c r="P45" s="66" t="s">
        <v>297</v>
      </c>
      <c r="Q45" s="66" t="s">
        <v>298</v>
      </c>
      <c r="R45" s="66" t="s">
        <v>300</v>
      </c>
      <c r="S45" s="66" t="s">
        <v>301</v>
      </c>
      <c r="T45" s="66" t="s">
        <v>292</v>
      </c>
      <c r="V45" s="66"/>
      <c r="W45" s="66" t="s">
        <v>297</v>
      </c>
      <c r="X45" s="66" t="s">
        <v>354</v>
      </c>
      <c r="Y45" s="66" t="s">
        <v>300</v>
      </c>
      <c r="Z45" s="66" t="s">
        <v>320</v>
      </c>
      <c r="AA45" s="66" t="s">
        <v>292</v>
      </c>
      <c r="AC45" s="66"/>
      <c r="AD45" s="66" t="s">
        <v>297</v>
      </c>
      <c r="AE45" s="66" t="s">
        <v>298</v>
      </c>
      <c r="AF45" s="66" t="s">
        <v>314</v>
      </c>
      <c r="AG45" s="66" t="s">
        <v>355</v>
      </c>
      <c r="AH45" s="66" t="s">
        <v>334</v>
      </c>
      <c r="AJ45" s="66"/>
      <c r="AK45" s="66" t="s">
        <v>336</v>
      </c>
      <c r="AL45" s="66" t="s">
        <v>298</v>
      </c>
      <c r="AM45" s="66" t="s">
        <v>300</v>
      </c>
      <c r="AN45" s="66" t="s">
        <v>301</v>
      </c>
      <c r="AO45" s="66" t="s">
        <v>292</v>
      </c>
      <c r="AQ45" s="66"/>
      <c r="AR45" s="66" t="s">
        <v>297</v>
      </c>
      <c r="AS45" s="66" t="s">
        <v>298</v>
      </c>
      <c r="AT45" s="66" t="s">
        <v>300</v>
      </c>
      <c r="AU45" s="66" t="s">
        <v>301</v>
      </c>
      <c r="AV45" s="66" t="s">
        <v>292</v>
      </c>
      <c r="AX45" s="66"/>
      <c r="AY45" s="66" t="s">
        <v>297</v>
      </c>
      <c r="AZ45" s="66" t="s">
        <v>298</v>
      </c>
      <c r="BA45" s="66" t="s">
        <v>356</v>
      </c>
      <c r="BB45" s="66" t="s">
        <v>301</v>
      </c>
      <c r="BC45" s="66" t="s">
        <v>292</v>
      </c>
      <c r="BE45" s="66"/>
      <c r="BF45" s="66" t="s">
        <v>297</v>
      </c>
      <c r="BG45" s="66" t="s">
        <v>298</v>
      </c>
      <c r="BH45" s="66" t="s">
        <v>357</v>
      </c>
      <c r="BI45" s="66" t="s">
        <v>301</v>
      </c>
      <c r="BJ45" s="66" t="s">
        <v>335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10.851144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7.8638570000000003</v>
      </c>
      <c r="O46" s="66" t="s">
        <v>358</v>
      </c>
      <c r="P46" s="66">
        <v>600</v>
      </c>
      <c r="Q46" s="66">
        <v>800</v>
      </c>
      <c r="R46" s="66">
        <v>0</v>
      </c>
      <c r="S46" s="66">
        <v>10000</v>
      </c>
      <c r="T46" s="66">
        <v>458.21454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5.1198023999999998E-3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2.9814579999999999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85.141080000000002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56.26126</v>
      </c>
      <c r="AX46" s="66" t="s">
        <v>277</v>
      </c>
      <c r="AY46" s="66"/>
      <c r="AZ46" s="66"/>
      <c r="BA46" s="66"/>
      <c r="BB46" s="66"/>
      <c r="BC46" s="66"/>
      <c r="BE46" s="66" t="s">
        <v>278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6" sqref="I26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279</v>
      </c>
      <c r="B2" s="62" t="s">
        <v>280</v>
      </c>
      <c r="C2" s="62" t="s">
        <v>276</v>
      </c>
      <c r="D2" s="62">
        <v>67</v>
      </c>
      <c r="E2" s="62">
        <v>1848.0732</v>
      </c>
      <c r="F2" s="62">
        <v>202.73241999999999</v>
      </c>
      <c r="G2" s="62">
        <v>22.615020000000001</v>
      </c>
      <c r="H2" s="62">
        <v>12.954304</v>
      </c>
      <c r="I2" s="62">
        <v>9.6607160000000007</v>
      </c>
      <c r="J2" s="62">
        <v>45.627560000000003</v>
      </c>
      <c r="K2" s="62">
        <v>26.765509000000002</v>
      </c>
      <c r="L2" s="62">
        <v>18.862051000000001</v>
      </c>
      <c r="M2" s="62">
        <v>17.168343</v>
      </c>
      <c r="N2" s="62">
        <v>1.3101395</v>
      </c>
      <c r="O2" s="62">
        <v>9.6469140000000007</v>
      </c>
      <c r="P2" s="62">
        <v>713.51684999999998</v>
      </c>
      <c r="Q2" s="62">
        <v>20.921935999999999</v>
      </c>
      <c r="R2" s="62">
        <v>374.83812999999998</v>
      </c>
      <c r="S2" s="62">
        <v>38.439266000000003</v>
      </c>
      <c r="T2" s="62">
        <v>4036.7864</v>
      </c>
      <c r="U2" s="62">
        <v>1.6227412000000001</v>
      </c>
      <c r="V2" s="62">
        <v>11.750674999999999</v>
      </c>
      <c r="W2" s="62">
        <v>145.46597</v>
      </c>
      <c r="X2" s="62">
        <v>49.560577000000002</v>
      </c>
      <c r="Y2" s="62">
        <v>1.2011418</v>
      </c>
      <c r="Z2" s="62">
        <v>0.82230632999999997</v>
      </c>
      <c r="AA2" s="62">
        <v>10.851718999999999</v>
      </c>
      <c r="AB2" s="62">
        <v>1.1745574000000001</v>
      </c>
      <c r="AC2" s="62">
        <v>406.50326999999999</v>
      </c>
      <c r="AD2" s="62">
        <v>6.3335169999999996</v>
      </c>
      <c r="AE2" s="62">
        <v>1.0266626000000001</v>
      </c>
      <c r="AF2" s="62">
        <v>5.848279E-2</v>
      </c>
      <c r="AG2" s="62">
        <v>307.642</v>
      </c>
      <c r="AH2" s="62">
        <v>188.19202999999999</v>
      </c>
      <c r="AI2" s="62">
        <v>119.44996</v>
      </c>
      <c r="AJ2" s="62">
        <v>779.61860000000001</v>
      </c>
      <c r="AK2" s="62">
        <v>5138.0747000000001</v>
      </c>
      <c r="AL2" s="62">
        <v>65.713454999999996</v>
      </c>
      <c r="AM2" s="62">
        <v>2024.4454000000001</v>
      </c>
      <c r="AN2" s="62">
        <v>81.463843999999995</v>
      </c>
      <c r="AO2" s="62">
        <v>10.851144</v>
      </c>
      <c r="AP2" s="62">
        <v>8.3912849999999999</v>
      </c>
      <c r="AQ2" s="62">
        <v>2.4598586999999998</v>
      </c>
      <c r="AR2" s="62">
        <v>7.8638570000000003</v>
      </c>
      <c r="AS2" s="62">
        <v>458.21454</v>
      </c>
      <c r="AT2" s="62">
        <v>5.1198023999999998E-3</v>
      </c>
      <c r="AU2" s="62">
        <v>2.9814579999999999</v>
      </c>
      <c r="AV2" s="62">
        <v>85.141080000000002</v>
      </c>
      <c r="AW2" s="62">
        <v>56.26126</v>
      </c>
      <c r="AX2" s="62">
        <v>4.0753119999999997E-2</v>
      </c>
      <c r="AY2" s="62">
        <v>0.7775997</v>
      </c>
      <c r="AZ2" s="62">
        <v>138.34782000000001</v>
      </c>
      <c r="BA2" s="62">
        <v>21.719954000000001</v>
      </c>
      <c r="BB2" s="62">
        <v>5.8674397000000003</v>
      </c>
      <c r="BC2" s="62">
        <v>7.4144730000000001</v>
      </c>
      <c r="BD2" s="62">
        <v>8.435549</v>
      </c>
      <c r="BE2" s="62">
        <v>0.6964707</v>
      </c>
      <c r="BF2" s="62">
        <v>3.4507272000000002</v>
      </c>
      <c r="BG2" s="62">
        <v>0</v>
      </c>
      <c r="BH2" s="62">
        <v>0</v>
      </c>
      <c r="BI2" s="62">
        <v>3.6580666000000001E-5</v>
      </c>
      <c r="BJ2" s="62">
        <v>1.5163789E-2</v>
      </c>
      <c r="BK2" s="62">
        <v>0</v>
      </c>
      <c r="BL2" s="62">
        <v>0.25093007000000001</v>
      </c>
      <c r="BM2" s="62">
        <v>3.4295515999999999</v>
      </c>
      <c r="BN2" s="62">
        <v>1.1271996</v>
      </c>
      <c r="BO2" s="62">
        <v>52.567462999999996</v>
      </c>
      <c r="BP2" s="62">
        <v>10.533511000000001</v>
      </c>
      <c r="BQ2" s="62">
        <v>17.090246</v>
      </c>
      <c r="BR2" s="62">
        <v>57.816229999999997</v>
      </c>
      <c r="BS2" s="62">
        <v>14.490999</v>
      </c>
      <c r="BT2" s="62">
        <v>13.88467</v>
      </c>
      <c r="BU2" s="62">
        <v>2.2475142E-3</v>
      </c>
      <c r="BV2" s="62">
        <v>1.5362369000000001E-2</v>
      </c>
      <c r="BW2" s="62">
        <v>0.8806543</v>
      </c>
      <c r="BX2" s="62">
        <v>1.0593246999999999</v>
      </c>
      <c r="BY2" s="62">
        <v>4.1938881999999997E-2</v>
      </c>
      <c r="BZ2" s="62">
        <v>5.5102136999999999E-4</v>
      </c>
      <c r="CA2" s="62">
        <v>0.34265089999999998</v>
      </c>
      <c r="CB2" s="62">
        <v>8.3338430000000005E-3</v>
      </c>
      <c r="CC2" s="62">
        <v>5.8241498000000003E-2</v>
      </c>
      <c r="CD2" s="62">
        <v>0.79166466000000002</v>
      </c>
      <c r="CE2" s="62">
        <v>2.7181477999999999E-2</v>
      </c>
      <c r="CF2" s="62">
        <v>0.20879515000000001</v>
      </c>
      <c r="CG2" s="62">
        <v>0</v>
      </c>
      <c r="CH2" s="62">
        <v>1.7472524E-2</v>
      </c>
      <c r="CI2" s="62">
        <v>7.7246405000000002E-8</v>
      </c>
      <c r="CJ2" s="62">
        <v>1.8603444</v>
      </c>
      <c r="CK2" s="62">
        <v>7.3723859999999999E-3</v>
      </c>
      <c r="CL2" s="62">
        <v>0.13676754999999999</v>
      </c>
      <c r="CM2" s="62">
        <v>3.1769189999999998</v>
      </c>
      <c r="CN2" s="62">
        <v>1642.2179000000001</v>
      </c>
      <c r="CO2" s="62">
        <v>2860.5623000000001</v>
      </c>
      <c r="CP2" s="62">
        <v>1600.9253000000001</v>
      </c>
      <c r="CQ2" s="62">
        <v>606.14779999999996</v>
      </c>
      <c r="CR2" s="62">
        <v>332.44412</v>
      </c>
      <c r="CS2" s="62">
        <v>297.79640000000001</v>
      </c>
      <c r="CT2" s="62">
        <v>1627.97</v>
      </c>
      <c r="CU2" s="62">
        <v>949.78660000000002</v>
      </c>
      <c r="CV2" s="62">
        <v>957.93269999999995</v>
      </c>
      <c r="CW2" s="62">
        <v>1062.8134</v>
      </c>
      <c r="CX2" s="62">
        <v>323.33593999999999</v>
      </c>
      <c r="CY2" s="62">
        <v>2149.8586</v>
      </c>
      <c r="CZ2" s="62">
        <v>1002.2895</v>
      </c>
      <c r="DA2" s="62">
        <v>2510.3555000000001</v>
      </c>
      <c r="DB2" s="62">
        <v>2466.4845999999998</v>
      </c>
      <c r="DC2" s="62">
        <v>3458.2013999999999</v>
      </c>
      <c r="DD2" s="62">
        <v>5328.09</v>
      </c>
      <c r="DE2" s="62">
        <v>1127.8593000000001</v>
      </c>
      <c r="DF2" s="62">
        <v>2623.6347999999998</v>
      </c>
      <c r="DG2" s="62">
        <v>1232.9187999999999</v>
      </c>
      <c r="DH2" s="62">
        <v>72.48433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21.719954000000001</v>
      </c>
      <c r="B6">
        <f>BB2</f>
        <v>5.8674397000000003</v>
      </c>
      <c r="C6">
        <f>BC2</f>
        <v>7.4144730000000001</v>
      </c>
      <c r="D6">
        <f>BD2</f>
        <v>8.435549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5" sqref="K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20128</v>
      </c>
      <c r="C2" s="57">
        <f ca="1">YEAR(TODAY())-YEAR(B2)+IF(TODAY()&gt;=DATE(YEAR(TODAY()),MONTH(B2),DAY(B2)),0,-1)</f>
        <v>67</v>
      </c>
      <c r="E2" s="53">
        <v>166.4</v>
      </c>
      <c r="F2" s="54" t="s">
        <v>40</v>
      </c>
      <c r="G2" s="53">
        <v>56.9</v>
      </c>
      <c r="H2" s="52" t="s">
        <v>42</v>
      </c>
      <c r="I2" s="73">
        <f>ROUND(G3/E3^2,1)</f>
        <v>20.5</v>
      </c>
    </row>
    <row r="3" spans="1:9" x14ac:dyDescent="0.3">
      <c r="E3" s="52">
        <f>E2/100</f>
        <v>1.6640000000000001</v>
      </c>
      <c r="F3" s="52" t="s">
        <v>41</v>
      </c>
      <c r="G3" s="52">
        <f>G2</f>
        <v>56.9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이한복, ID : H1800137)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07월 06일 11:04:53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U10" sqref="U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44748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67</v>
      </c>
      <c r="G12" s="152"/>
      <c r="H12" s="152"/>
      <c r="I12" s="152"/>
      <c r="K12" s="123">
        <f>'개인정보 및 신체계측 입력'!E2</f>
        <v>166.4</v>
      </c>
      <c r="L12" s="124"/>
      <c r="M12" s="117">
        <f>'개인정보 및 신체계측 입력'!G2</f>
        <v>56.9</v>
      </c>
      <c r="N12" s="118"/>
      <c r="O12" s="113" t="s">
        <v>272</v>
      </c>
      <c r="P12" s="107"/>
      <c r="Q12" s="110">
        <f>'개인정보 및 신체계측 입력'!I2</f>
        <v>20.5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이한복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74.816000000000003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8.3460000000000001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16.838000000000001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7.3</v>
      </c>
      <c r="L72" s="37" t="s">
        <v>54</v>
      </c>
      <c r="M72" s="37">
        <f>ROUND('DRIs DATA'!K8,1)</f>
        <v>7.7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49.98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97.92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49.56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78.3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38.46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342.54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108.51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2022-07-06T02:08:18Z</dcterms:modified>
</cp:coreProperties>
</file>