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<sst xmlns="http://schemas.openxmlformats.org/spreadsheetml/2006/main" count="692" uniqueCount="352">
  <si>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</si>
  <si>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</si>
  <si>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</si>
  <si>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</si>
  <si>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</si>
  <si>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</si>
  <si>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</si>
  <si>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</si>
  <si>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</si>
  <si>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</si>
  <si>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</si>
  <si>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</si>
  <si>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</si>
  <si>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</si>
  <si>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</si>
  <si>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</si>
  <si>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</si>
  <si>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</si>
  <si>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</si>
  <si>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</si>
  <si>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</si>
  <si>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</si>
  <si>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</si>
  <si>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</si>
  <si>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</si>
  <si>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</si>
  <si>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</si>
  <si>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</si>
  <si>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</si>
  <si>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</si>
  <si>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</si>
  <si>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</si>
  <si>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</si>
  <si>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</si>
  <si>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</si>
  <si>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</si>
  <si>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</si>
  <si>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</si>
  <si>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</si>
  <si>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</si>
  <si>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</si>
  <si>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</si>
  <si>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</si>
  <si>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</si>
  <si>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</si>
  <si>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</si>
  <si>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</si>
  <si>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</si>
  <si>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</si>
  <si>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</si>
  <si>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</si>
  <si>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</si>
  <si>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</si>
  <si>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</si>
  <si>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</si>
  <si>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</si>
  <si>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</si>
  <si>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</si>
  <si>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</si>
  <si>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</si>
  <si>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</si>
  <si>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</si>
  <si>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</si>
  <si>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</si>
  <si>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</si>
  <si>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</si>
  <si>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</si>
  <si>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</si>
  <si>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</si>
  <si>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</si>
  <si>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</si>
  <si>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</si>
  <si>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</si>
  <si>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</si>
  <si>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</si>
  <si>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</si>
  <si>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</si>
  <si>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</si>
  <si>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</si>
  <si>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</si>
  <si>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</si>
  <si>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</si>
  <si>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</si>
  <si>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</si>
  <si>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</si>
  <si>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</si>
  <si>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</si>
  <si>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</si>
  <si>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</si>
  <si>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</si>
  <si>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</si>
  <si>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</si>
  <si>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</si>
  <si>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</si>
  <si>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</si>
  <si>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</si>
  <si>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</si>
  <si>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</si>
  <si>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</si>
  <si>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</si>
  <si>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</si>
  <si>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</si>
  <si>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</si>
  <si>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</si>
  <si>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</si>
  <si>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</si>
  <si>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</si>
  <si>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</si>
  <si>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</si>
  <si>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</si>
  <si>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</si>
  <si>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</si>
  <si>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</si>
  <si>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</si>
  <si>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</si>
  <si>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</si>
  <si>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</si>
  <si>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</si>
  <si>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</si>
  <si>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</si>
  <si>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</si>
  <si>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</si>
  <si>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</si>
  <si>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</si>
  <si>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</si>
  <si>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</si>
  <si>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</si>
  <si>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</si>
  <si>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</si>
  <si>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</si>
  <si>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</si>
  <si>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</si>
  <si>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</si>
  <si>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</si>
  <si>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</si>
  <si>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</si>
  <si>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</si>
  <si>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</si>
  <si>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</si>
  <si>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</si>
  <si>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</si>
  <si>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</si>
  <si>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</si>
  <si>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</si>
  <si>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</si>
  <si>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</si>
  <si>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</si>
  <si>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</si>
  <si>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</si>
  <si>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</si>
  <si>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</si>
  <si>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</si>
  <si>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</si>
  <si>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</si>
  <si>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</si>
  <si>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</si>
  <si>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</si>
  <si>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</si>
  <si>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</si>
  <si>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</si>
  <si>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</si>
  <si>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</si>
  <si>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</si>
  <si>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</si>
  <si>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</si>
  <si>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</si>
  <si>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</si>
  <si>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</si>
  <si>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</si>
  <si>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</si>
  <si>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</si>
  <si>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</si>
  <si>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</si>
  <si>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</si>
  <si>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</si>
  <si>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</si>
  <si>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</si>
  <si>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</si>
  <si>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</si>
  <si>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</si>
  <si>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</si>
  <si>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</si>
  <si>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</si>
  <si>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</si>
  <si>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</si>
  <si>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</si>
  <si>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</si>
  <si>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</si>
  <si>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</si>
  <si>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</si>
  <si>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</si>
  <si>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</si>
  <si>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</si>
  <si>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</si>
  <si>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</si>
  <si>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</si>
  <si>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</si>
  <si>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</si>
  <si>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</si>
  <si>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</si>
  <si>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</si>
  <si>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</si>
  <si>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</si>
  <si>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</si>
  <si>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</si>
  <si>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</si>
  <si>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</si>
  <si>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</si>
  <si>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</si>
  <si>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</si>
  <si>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</si>
  <si>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</si>
  <si>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</si>
  <si>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</si>
  <si>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</si>
  <si>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</si>
  <si>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</si>
  <si>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</si>
  <si>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</si>
  <si>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</si>
  <si>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</si>
  <si>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</si>
  <si>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</si>
  <si>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</si>
  <si>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</si>
  <si>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</si>
  <si>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</si>
  <si>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</si>
  <si>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</si>
  <si>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</si>
  <si>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</si>
  <si>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</si>
  <si>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</si>
  <si>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</si>
  <si>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</si>
  <si>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</si>
  <si>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</si>
  <si>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</si>
  <si>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</si>
  <si>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</si>
  <si>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</si>
  <si>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</si>
  <si>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</si>
  <si>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</si>
  <si>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</si>
  <si>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</si>
  <si>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</si>
  <si>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</si>
  <si>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</si>
  <si>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</si>
  <si>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</si>
  <si>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</si>
  <si>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</si>
  <si>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</si>
  <si>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</si>
  <si>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</si>
  <si>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</si>
  <si>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</si>
  <si>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</si>
  <si>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</si>
  <si>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</si>
  <si>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</si>
  <si>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</si>
  <si>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</si>
  <si>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</si>
  <si>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</si>
  <si>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</si>
  <si>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</si>
  <si>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</si>
  <si>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</si>
  <si>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</si>
  <si>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</si>
  <si>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</si>
  <si>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</si>
  <si>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</si>
  <si>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</si>
  <si>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</si>
  <si>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</si>
  <si>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</si>
  <si>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</si>
  <si>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</si>
  <si>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</si>
  <si>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</si>
  <si>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</si>
  <si>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</si>
  <si>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</si>
  <si>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</si>
  <si>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</si>
  <si>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</si>
  <si>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</si>
  <si>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</si>
  <si>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</si>
  <si>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</si>
  <si>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</si>
  <si>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비타민B12</t>
    <phoneticPr fontId="1" type="noConversion"/>
  </si>
  <si>
    <t>다량 무기질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</si>
  <si>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</si>
  <si>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</si>
  <si>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</si>
  <si>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</si>
  <si>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정보</t>
    <phoneticPr fontId="1" type="noConversion"/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</si>
  <si>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</si>
  <si>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</si>
  <si>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</si>
  <si>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</si>
  <si>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</si>
  <si>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</si>
  <si>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</si>
  <si>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</si>
  <si>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</si>
  <si>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</si>
  <si>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미량 무기질</t>
    <phoneticPr fontId="1" type="noConversion"/>
  </si>
  <si>
    <t>망간</t>
    <phoneticPr fontId="1" type="noConversion"/>
  </si>
  <si>
    <t>지방</t>
    <phoneticPr fontId="1" type="noConversion"/>
  </si>
  <si>
    <t>n-3불포화</t>
    <phoneticPr fontId="1" type="noConversion"/>
  </si>
  <si>
    <t>비타민E</t>
    <phoneticPr fontId="1" type="noConversion"/>
  </si>
  <si>
    <t>니아신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</si>
  <si>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</si>
  <si>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</si>
  <si>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</si>
  <si>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</si>
  <si>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</si>
  <si>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</si>
  <si>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M</t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</si>
  <si>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</si>
  <si>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</si>
  <si>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</si>
  <si>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</si>
  <si>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</si>
  <si>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</si>
  <si>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(설문지 : FFQ 95문항 설문지, 사용자 : 허형진, ID : H1800143)</t>
  </si>
  <si>
    <t>출력시각</t>
    <phoneticPr fontId="1" type="noConversion"/>
  </si>
  <si>
    <t>2022년 08월 01일 11:12:21</t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</si>
  <si>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</si>
  <si>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</si>
  <si>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</si>
  <si>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</si>
  <si>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</si>
  <si>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비타민K</t>
    <phoneticPr fontId="1" type="noConversion"/>
  </si>
  <si>
    <t>상한섭취량</t>
    <phoneticPr fontId="1" type="noConversion"/>
  </si>
  <si>
    <t>충분섭취량</t>
    <phoneticPr fontId="1" type="noConversion"/>
  </si>
  <si>
    <t>수용성 비타민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</si>
  <si>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</si>
  <si>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</si>
  <si>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</si>
  <si>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나트륨</t>
    <phoneticPr fontId="1" type="noConversion"/>
  </si>
  <si>
    <t>염소</t>
    <phoneticPr fontId="1" type="noConversion"/>
  </si>
  <si>
    <t>철</t>
    <phoneticPr fontId="1" type="noConversion"/>
  </si>
  <si>
    <t>섭취량</t>
    <phoneticPr fontId="1" type="noConversion"/>
  </si>
  <si>
    <t>몰리브덴(ug/일)</t>
    <phoneticPr fontId="1" type="noConversion"/>
  </si>
  <si>
    <t>H1800143</t>
  </si>
  <si>
    <t>허형진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</si>
</sst>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65.090389999999999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70184"/>
        <c:axId val="187564304"/>
      </c:barChart>
      <c:catAx>
        <c:axId val="18757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64304"/>
        <c:crosses val="autoZero"/>
        <c:auto val="1"/>
        <c:lblAlgn val="ctr"/>
        <c:lblOffset val="100"/>
        <c:noMultiLvlLbl val="0"/>
      </c:catAx>
      <c:valAx>
        <c:axId val="18756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7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3.8549112999999999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9360"/>
        <c:axId val="37983440"/>
      </c:barChart>
      <c:catAx>
        <c:axId val="56644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440"/>
        <c:crosses val="autoZero"/>
        <c:auto val="1"/>
        <c:lblAlgn val="ctr"/>
        <c:lblOffset val="100"/>
        <c:noMultiLvlLbl val="0"/>
      </c:catAx>
      <c:valAx>
        <c:axId val="3798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2.0009027000000001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7752"/>
        <c:axId val="37987360"/>
      </c:barChart>
      <c:catAx>
        <c:axId val="3798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7360"/>
        <c:crosses val="autoZero"/>
        <c:auto val="1"/>
        <c:lblAlgn val="ctr"/>
        <c:lblOffset val="100"/>
        <c:noMultiLvlLbl val="0"/>
      </c:catAx>
      <c:valAx>
        <c:axId val="3798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1257.5574999999999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224"/>
        <c:axId val="37983048"/>
      </c:barChart>
      <c:catAx>
        <c:axId val="379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048"/>
        <c:crosses val="autoZero"/>
        <c:auto val="1"/>
        <c:lblAlgn val="ctr"/>
        <c:lblOffset val="100"/>
        <c:noMultiLvlLbl val="0"/>
      </c:catAx>
      <c:valAx>
        <c:axId val="3798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2778.7917000000002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616"/>
        <c:axId val="37988144"/>
      </c:barChart>
      <c:catAx>
        <c:axId val="3798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8144"/>
        <c:crosses val="autoZero"/>
        <c:auto val="1"/>
        <c:lblAlgn val="ctr"/>
        <c:lblOffset val="100"/>
        <c:noMultiLvlLbl val="0"/>
      </c:catAx>
      <c:valAx>
        <c:axId val="379881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323.54399999999998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184"/>
        <c:axId val="37986576"/>
      </c:barChart>
      <c:catAx>
        <c:axId val="3798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6576"/>
        <c:crosses val="autoZero"/>
        <c:auto val="1"/>
        <c:lblAlgn val="ctr"/>
        <c:lblOffset val="100"/>
        <c:noMultiLvlLbl val="0"/>
      </c:catAx>
      <c:valAx>
        <c:axId val="3798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82.154309999999995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968"/>
        <c:axId val="37981088"/>
      </c:barChart>
      <c:catAx>
        <c:axId val="3798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088"/>
        <c:crosses val="autoZero"/>
        <c:auto val="1"/>
        <c:lblAlgn val="ctr"/>
        <c:lblOffset val="100"/>
        <c:noMultiLvlLbl val="0"/>
      </c:catAx>
      <c:valAx>
        <c:axId val="3798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10.979369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1480"/>
        <c:axId val="37981872"/>
      </c:barChart>
      <c:catAx>
        <c:axId val="3798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872"/>
        <c:crosses val="autoZero"/>
        <c:auto val="1"/>
        <c:lblAlgn val="ctr"/>
        <c:lblOffset val="100"/>
        <c:noMultiLvlLbl val="0"/>
      </c:catAx>
      <c:valAx>
        <c:axId val="3798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931.3048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928"/>
        <c:axId val="654257672"/>
      </c:barChart>
      <c:catAx>
        <c:axId val="65425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672"/>
        <c:crosses val="autoZero"/>
        <c:auto val="1"/>
        <c:lblAlgn val="ctr"/>
        <c:lblOffset val="100"/>
        <c:noMultiLvlLbl val="0"/>
      </c:catAx>
      <c:valAx>
        <c:axId val="654257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3.0154316E-2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60416"/>
        <c:axId val="654259632"/>
      </c:barChart>
      <c:catAx>
        <c:axId val="6542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9632"/>
        <c:crosses val="autoZero"/>
        <c:auto val="1"/>
        <c:lblAlgn val="ctr"/>
        <c:lblOffset val="100"/>
        <c:noMultiLvlLbl val="0"/>
      </c:catAx>
      <c:valAx>
        <c:axId val="65425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3.7394630000000002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888"/>
        <c:axId val="654261592"/>
      </c:barChart>
      <c:catAx>
        <c:axId val="65425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61592"/>
        <c:crosses val="autoZero"/>
        <c:auto val="1"/>
        <c:lblAlgn val="ctr"/>
        <c:lblOffset val="100"/>
        <c:noMultiLvlLbl val="0"/>
      </c:catAx>
      <c:valAx>
        <c:axId val="654261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23.265049999999999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67440"/>
        <c:axId val="260240136"/>
      </c:barChart>
      <c:catAx>
        <c:axId val="1875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0136"/>
        <c:crosses val="autoZero"/>
        <c:auto val="1"/>
        <c:lblAlgn val="ctr"/>
        <c:lblOffset val="100"/>
        <c:noMultiLvlLbl val="0"/>
      </c:catAx>
      <c:valAx>
        <c:axId val="26024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6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277.05205999999998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144"/>
        <c:axId val="654258848"/>
      </c:barChart>
      <c:catAx>
        <c:axId val="65425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848"/>
        <c:crosses val="autoZero"/>
        <c:auto val="1"/>
        <c:lblAlgn val="ctr"/>
        <c:lblOffset val="100"/>
        <c:noMultiLvlLbl val="0"/>
      </c:catAx>
      <c:valAx>
        <c:axId val="65425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99.711105000000003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536"/>
        <c:axId val="654257280"/>
      </c:barChart>
      <c:catAx>
        <c:axId val="65425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280"/>
        <c:crosses val="autoZero"/>
        <c:auto val="1"/>
        <c:lblAlgn val="ctr"/>
        <c:lblOffset val="100"/>
        <c:noMultiLvlLbl val="0"/>
      </c:catAx>
      <c:valAx>
        <c:axId val="65425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6.6050000000000004</c:v>
                </c:pt>
                <c:pt idx="1">
                  <c:v>7.0960000000000001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4255320"/>
        <c:axId val="654258064"/>
      </c:barChart>
      <c:catAx>
        <c:axId val="65425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064"/>
        <c:crosses val="autoZero"/>
        <c:auto val="1"/>
        <c:lblAlgn val="ctr"/>
        <c:lblOffset val="100"/>
        <c:noMultiLvlLbl val="0"/>
      </c:catAx>
      <c:valAx>
        <c:axId val="65425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10.670248000000001</c:v>
                </c:pt>
                <c:pt idx="1">
                  <c:v>8.8418659999999996</c:v>
                </c:pt>
                <c:pt idx="2">
                  <c:v>6.5289884000000002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495.1524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104"/>
        <c:axId val="649179224"/>
      </c:barChart>
      <c:catAx>
        <c:axId val="65425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79224"/>
        <c:crosses val="autoZero"/>
        <c:auto val="1"/>
        <c:lblAlgn val="ctr"/>
        <c:lblOffset val="100"/>
        <c:noMultiLvlLbl val="0"/>
      </c:catAx>
      <c:valAx>
        <c:axId val="64917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14.805959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79616"/>
        <c:axId val="649181184"/>
      </c:barChart>
      <c:catAx>
        <c:axId val="6491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1184"/>
        <c:crosses val="autoZero"/>
        <c:auto val="1"/>
        <c:lblAlgn val="ctr"/>
        <c:lblOffset val="100"/>
        <c:noMultiLvlLbl val="0"/>
      </c:catAx>
      <c:valAx>
        <c:axId val="6491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77.216999999999999</c:v>
                </c:pt>
                <c:pt idx="1">
                  <c:v>8.4870000000000001</c:v>
                </c:pt>
                <c:pt idx="2">
                  <c:v>14.295999999999999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9178832"/>
        <c:axId val="649180400"/>
      </c:barChart>
      <c:catAx>
        <c:axId val="64917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0400"/>
        <c:crosses val="autoZero"/>
        <c:auto val="1"/>
        <c:lblAlgn val="ctr"/>
        <c:lblOffset val="100"/>
        <c:noMultiLvlLbl val="0"/>
      </c:catAx>
      <c:valAx>
        <c:axId val="64918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2045.93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81968"/>
        <c:axId val="649182360"/>
      </c:barChart>
      <c:catAx>
        <c:axId val="64918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2360"/>
        <c:crosses val="autoZero"/>
        <c:auto val="1"/>
        <c:lblAlgn val="ctr"/>
        <c:lblOffset val="100"/>
        <c:noMultiLvlLbl val="0"/>
      </c:catAx>
      <c:valAx>
        <c:axId val="64918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8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63.25103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1544"/>
        <c:axId val="554891936"/>
      </c:barChart>
      <c:catAx>
        <c:axId val="55489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936"/>
        <c:crosses val="autoZero"/>
        <c:auto val="1"/>
        <c:lblAlgn val="ctr"/>
        <c:lblOffset val="100"/>
        <c:noMultiLvlLbl val="0"/>
      </c:catAx>
      <c:valAx>
        <c:axId val="554891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635.30237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3896"/>
        <c:axId val="554891152"/>
      </c:barChart>
      <c:catAx>
        <c:axId val="55489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152"/>
        <c:crosses val="autoZero"/>
        <c:auto val="1"/>
        <c:lblAlgn val="ctr"/>
        <c:lblOffset val="100"/>
        <c:noMultiLvlLbl val="0"/>
      </c:catAx>
      <c:valAx>
        <c:axId val="55489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4.0001519999999999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42096"/>
        <c:axId val="260241704"/>
      </c:barChart>
      <c:catAx>
        <c:axId val="2602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1704"/>
        <c:crosses val="autoZero"/>
        <c:auto val="1"/>
        <c:lblAlgn val="ctr"/>
        <c:lblOffset val="100"/>
        <c:noMultiLvlLbl val="0"/>
      </c:catAx>
      <c:valAx>
        <c:axId val="26024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5173.4679999999998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4680"/>
        <c:axId val="554889976"/>
      </c:barChart>
      <c:catAx>
        <c:axId val="55489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976"/>
        <c:crosses val="autoZero"/>
        <c:auto val="1"/>
        <c:lblAlgn val="ctr"/>
        <c:lblOffset val="100"/>
        <c:noMultiLvlLbl val="0"/>
      </c:catAx>
      <c:valAx>
        <c:axId val="55488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11.905601000000001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88800"/>
        <c:axId val="554889584"/>
      </c:barChart>
      <c:catAx>
        <c:axId val="55488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584"/>
        <c:crosses val="autoZero"/>
        <c:auto val="1"/>
        <c:lblAlgn val="ctr"/>
        <c:lblOffset val="100"/>
        <c:noMultiLvlLbl val="0"/>
      </c:catAx>
      <c:valAx>
        <c:axId val="55488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1.5761073000000001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5072"/>
        <c:axId val="554887624"/>
      </c:barChart>
      <c:catAx>
        <c:axId val="5548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7624"/>
        <c:crosses val="autoZero"/>
        <c:auto val="1"/>
        <c:lblAlgn val="ctr"/>
        <c:lblOffset val="100"/>
        <c:noMultiLvlLbl val="0"/>
      </c:catAx>
      <c:valAx>
        <c:axId val="55488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176.14070000000001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144"/>
        <c:axId val="566448184"/>
      </c:barChart>
      <c:catAx>
        <c:axId val="56645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48184"/>
        <c:crosses val="autoZero"/>
        <c:auto val="1"/>
        <c:lblAlgn val="ctr"/>
        <c:lblOffset val="100"/>
        <c:noMultiLvlLbl val="0"/>
      </c:catAx>
      <c:valAx>
        <c:axId val="56644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1.5808097999999999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928"/>
        <c:axId val="566451712"/>
      </c:barChart>
      <c:catAx>
        <c:axId val="5664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1712"/>
        <c:crosses val="autoZero"/>
        <c:auto val="1"/>
        <c:lblAlgn val="ctr"/>
        <c:lblOffset val="100"/>
        <c:noMultiLvlLbl val="0"/>
      </c:catAx>
      <c:valAx>
        <c:axId val="56645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14.237126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4064"/>
        <c:axId val="566452496"/>
      </c:barChart>
      <c:catAx>
        <c:axId val="56645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496"/>
        <c:crosses val="autoZero"/>
        <c:auto val="1"/>
        <c:lblAlgn val="ctr"/>
        <c:lblOffset val="100"/>
        <c:noMultiLvlLbl val="0"/>
      </c:catAx>
      <c:valAx>
        <c:axId val="56645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1.5761073000000001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5632"/>
        <c:axId val="566453280"/>
      </c:barChart>
      <c:catAx>
        <c:axId val="56645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3280"/>
        <c:crosses val="autoZero"/>
        <c:auto val="1"/>
        <c:lblAlgn val="ctr"/>
        <c:lblOffset val="100"/>
        <c:noMultiLvlLbl val="0"/>
      </c:catAx>
      <c:valAx>
        <c:axId val="56645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517.9203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8576"/>
        <c:axId val="566454456"/>
      </c:barChart>
      <c:catAx>
        <c:axId val="56644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4456"/>
        <c:crosses val="autoZero"/>
        <c:auto val="1"/>
        <c:lblAlgn val="ctr"/>
        <c:lblOffset val="100"/>
        <c:noMultiLvlLbl val="0"/>
      </c:catAx>
      <c:valAx>
        <c:axId val="56645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6.6781253999999999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1320"/>
        <c:axId val="566452104"/>
      </c:barChart>
      <c:catAx>
        <c:axId val="56645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104"/>
        <c:crosses val="autoZero"/>
        <c:auto val="1"/>
        <c:lblAlgn val="ctr"/>
        <c:lblOffset val="100"/>
        <c:noMultiLvlLbl val="0"/>
      </c:catAx>
      <c:valAx>
        <c:axId val="56645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허형진, ID : H1800143)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01일 11:12:21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2045.93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65.090389999999999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23.265049999999999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77.216999999999999</v>
      </c>
      <c r="G8" s="59">
        <f>'DRIs DATA 입력'!G8</f>
        <v>8.4870000000000001</v>
      </c>
      <c r="H8" s="59">
        <f>'DRIs DATA 입력'!H8</f>
        <v>14.295999999999999</v>
      </c>
      <c r="I8" s="46"/>
      <c r="J8" s="59" t="s">
        <v>216</v>
      </c>
      <c r="K8" s="59">
        <f>'DRIs DATA 입력'!K8</f>
        <v>6.6050000000000004</v>
      </c>
      <c r="L8" s="59">
        <f>'DRIs DATA 입력'!L8</f>
        <v>7.0960000000000001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495.1524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14.805959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4.0001519999999999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176.14070000000001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63.25103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1.5975653999999999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1.5808097999999999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14.237126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1.5761073000000001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517.9203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6.6781253999999999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3.8549112999999999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2.0009027000000001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635.30237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1257.5574999999999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5173.4679999999998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2778.7917000000002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323.54399999999998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82.154309999999995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11.905601000000001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10.979369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931.3048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3.0154316E-2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3.7394630000000002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277.05205999999998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99.711105000000003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300</v>
      </c>
      <c r="B1" s="61" t="s">
        <v>330</v>
      </c>
      <c r="G1" s="62" t="s">
        <v>331</v>
      </c>
      <c r="H1" s="61" t="s">
        <v>332</v>
      </c>
    </row>
    <row r="3" spans="1:27" x14ac:dyDescent="0.3">
      <c r="A3" s="68" t="s">
        <v>276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302</v>
      </c>
      <c r="B4" s="67"/>
      <c r="C4" s="67"/>
      <c r="E4" s="69" t="s">
        <v>277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313</v>
      </c>
      <c r="H5" s="65" t="s">
        <v>46</v>
      </c>
      <c r="J5" s="65"/>
      <c r="K5" s="65" t="s">
        <v>314</v>
      </c>
      <c r="L5" s="65" t="s">
        <v>333</v>
      </c>
      <c r="N5" s="65"/>
      <c r="O5" s="65" t="s">
        <v>334</v>
      </c>
      <c r="P5" s="65" t="s">
        <v>335</v>
      </c>
      <c r="Q5" s="65" t="s">
        <v>284</v>
      </c>
      <c r="R5" s="65" t="s">
        <v>336</v>
      </c>
      <c r="S5" s="65" t="s">
        <v>281</v>
      </c>
      <c r="U5" s="65"/>
      <c r="V5" s="65" t="s">
        <v>301</v>
      </c>
      <c r="W5" s="65" t="s">
        <v>283</v>
      </c>
      <c r="X5" s="65" t="s">
        <v>284</v>
      </c>
      <c r="Y5" s="65" t="s">
        <v>324</v>
      </c>
      <c r="Z5" s="65" t="s">
        <v>326</v>
      </c>
    </row>
    <row r="6" spans="1:27" x14ac:dyDescent="0.3">
      <c r="A6" s="65" t="s">
        <v>302</v>
      </c>
      <c r="B6" s="65">
        <v>2000</v>
      </c>
      <c r="C6" s="65">
        <v>2045.93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303</v>
      </c>
      <c r="O6" s="65">
        <v>45</v>
      </c>
      <c r="P6" s="65">
        <v>55</v>
      </c>
      <c r="Q6" s="65">
        <v>0</v>
      </c>
      <c r="R6" s="65">
        <v>0</v>
      </c>
      <c r="S6" s="65">
        <v>65.090389999999999</v>
      </c>
      <c r="U6" s="65" t="s">
        <v>304</v>
      </c>
      <c r="V6" s="65">
        <v>0</v>
      </c>
      <c r="W6" s="65">
        <v>0</v>
      </c>
      <c r="X6" s="65">
        <v>25</v>
      </c>
      <c r="Y6" s="65">
        <v>0</v>
      </c>
      <c r="Z6" s="65">
        <v>23.265049999999999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337</v>
      </c>
      <c r="K7" s="65">
        <v>1</v>
      </c>
      <c r="L7" s="65">
        <v>10</v>
      </c>
    </row>
    <row r="8" spans="1:27" x14ac:dyDescent="0.3">
      <c r="E8" s="65" t="s">
        <v>288</v>
      </c>
      <c r="F8" s="65">
        <v>77.216999999999999</v>
      </c>
      <c r="G8" s="65">
        <v>8.4870000000000001</v>
      </c>
      <c r="H8" s="65">
        <v>14.295999999999999</v>
      </c>
      <c r="J8" s="65" t="s">
        <v>288</v>
      </c>
      <c r="K8" s="65">
        <v>6.6050000000000004</v>
      </c>
      <c r="L8" s="65">
        <v>7.0960000000000001</v>
      </c>
    </row>
    <row r="13" spans="1:27" x14ac:dyDescent="0.3">
      <c r="A13" s="66" t="s">
        <v>289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290</v>
      </c>
      <c r="B14" s="67"/>
      <c r="C14" s="67"/>
      <c r="D14" s="67"/>
      <c r="E14" s="67"/>
      <c r="F14" s="67"/>
      <c r="H14" s="67" t="s">
        <v>315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338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301</v>
      </c>
      <c r="C15" s="65" t="s">
        <v>283</v>
      </c>
      <c r="D15" s="65" t="s">
        <v>327</v>
      </c>
      <c r="E15" s="65" t="s">
        <v>285</v>
      </c>
      <c r="F15" s="65" t="s">
        <v>281</v>
      </c>
      <c r="H15" s="65"/>
      <c r="I15" s="65" t="s">
        <v>301</v>
      </c>
      <c r="J15" s="65" t="s">
        <v>283</v>
      </c>
      <c r="K15" s="65" t="s">
        <v>327</v>
      </c>
      <c r="L15" s="65" t="s">
        <v>339</v>
      </c>
      <c r="M15" s="65" t="s">
        <v>281</v>
      </c>
      <c r="O15" s="65"/>
      <c r="P15" s="65" t="s">
        <v>301</v>
      </c>
      <c r="Q15" s="65" t="s">
        <v>283</v>
      </c>
      <c r="R15" s="65" t="s">
        <v>284</v>
      </c>
      <c r="S15" s="65" t="s">
        <v>285</v>
      </c>
      <c r="T15" s="65" t="s">
        <v>281</v>
      </c>
      <c r="V15" s="65"/>
      <c r="W15" s="65" t="s">
        <v>325</v>
      </c>
      <c r="X15" s="65" t="s">
        <v>283</v>
      </c>
      <c r="Y15" s="65" t="s">
        <v>340</v>
      </c>
      <c r="Z15" s="65" t="s">
        <v>285</v>
      </c>
      <c r="AA15" s="65" t="s">
        <v>281</v>
      </c>
    </row>
    <row r="16" spans="1:27" x14ac:dyDescent="0.3">
      <c r="A16" s="65" t="s">
        <v>291</v>
      </c>
      <c r="B16" s="65">
        <v>500</v>
      </c>
      <c r="C16" s="65">
        <v>700</v>
      </c>
      <c r="D16" s="65">
        <v>0</v>
      </c>
      <c r="E16" s="65">
        <v>3000</v>
      </c>
      <c r="F16" s="65">
        <v>495.1524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14.805959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4.0001519999999999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176.14070000000001</v>
      </c>
    </row>
    <row r="23" spans="1:62" x14ac:dyDescent="0.3">
      <c r="A23" s="66" t="s">
        <v>341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292</v>
      </c>
      <c r="B24" s="67"/>
      <c r="C24" s="67"/>
      <c r="D24" s="67"/>
      <c r="E24" s="67"/>
      <c r="F24" s="67"/>
      <c r="H24" s="67" t="s">
        <v>342</v>
      </c>
      <c r="I24" s="67"/>
      <c r="J24" s="67"/>
      <c r="K24" s="67"/>
      <c r="L24" s="67"/>
      <c r="M24" s="67"/>
      <c r="O24" s="67" t="s">
        <v>293</v>
      </c>
      <c r="P24" s="67"/>
      <c r="Q24" s="67"/>
      <c r="R24" s="67"/>
      <c r="S24" s="67"/>
      <c r="T24" s="67"/>
      <c r="V24" s="67" t="s">
        <v>316</v>
      </c>
      <c r="W24" s="67"/>
      <c r="X24" s="67"/>
      <c r="Y24" s="67"/>
      <c r="Z24" s="67"/>
      <c r="AA24" s="67"/>
      <c r="AC24" s="67" t="s">
        <v>306</v>
      </c>
      <c r="AD24" s="67"/>
      <c r="AE24" s="67"/>
      <c r="AF24" s="67"/>
      <c r="AG24" s="67"/>
      <c r="AH24" s="67"/>
      <c r="AJ24" s="67" t="s">
        <v>307</v>
      </c>
      <c r="AK24" s="67"/>
      <c r="AL24" s="67"/>
      <c r="AM24" s="67"/>
      <c r="AN24" s="67"/>
      <c r="AO24" s="67"/>
      <c r="AQ24" s="67" t="s">
        <v>294</v>
      </c>
      <c r="AR24" s="67"/>
      <c r="AS24" s="67"/>
      <c r="AT24" s="67"/>
      <c r="AU24" s="67"/>
      <c r="AV24" s="67"/>
      <c r="AX24" s="67" t="s">
        <v>343</v>
      </c>
      <c r="AY24" s="67"/>
      <c r="AZ24" s="67"/>
      <c r="BA24" s="67"/>
      <c r="BB24" s="67"/>
      <c r="BC24" s="67"/>
      <c r="BE24" s="67" t="s">
        <v>344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301</v>
      </c>
      <c r="C25" s="65" t="s">
        <v>283</v>
      </c>
      <c r="D25" s="65" t="s">
        <v>327</v>
      </c>
      <c r="E25" s="65" t="s">
        <v>285</v>
      </c>
      <c r="F25" s="65" t="s">
        <v>329</v>
      </c>
      <c r="H25" s="65"/>
      <c r="I25" s="65" t="s">
        <v>301</v>
      </c>
      <c r="J25" s="65" t="s">
        <v>283</v>
      </c>
      <c r="K25" s="65" t="s">
        <v>284</v>
      </c>
      <c r="L25" s="65" t="s">
        <v>285</v>
      </c>
      <c r="M25" s="65" t="s">
        <v>281</v>
      </c>
      <c r="O25" s="65"/>
      <c r="P25" s="65" t="s">
        <v>301</v>
      </c>
      <c r="Q25" s="65" t="s">
        <v>283</v>
      </c>
      <c r="R25" s="65" t="s">
        <v>284</v>
      </c>
      <c r="S25" s="65" t="s">
        <v>339</v>
      </c>
      <c r="T25" s="65" t="s">
        <v>281</v>
      </c>
      <c r="V25" s="65"/>
      <c r="W25" s="65" t="s">
        <v>334</v>
      </c>
      <c r="X25" s="65" t="s">
        <v>283</v>
      </c>
      <c r="Y25" s="65" t="s">
        <v>284</v>
      </c>
      <c r="Z25" s="65" t="s">
        <v>339</v>
      </c>
      <c r="AA25" s="65" t="s">
        <v>281</v>
      </c>
      <c r="AC25" s="65"/>
      <c r="AD25" s="65" t="s">
        <v>301</v>
      </c>
      <c r="AE25" s="65" t="s">
        <v>283</v>
      </c>
      <c r="AF25" s="65" t="s">
        <v>284</v>
      </c>
      <c r="AG25" s="65" t="s">
        <v>285</v>
      </c>
      <c r="AH25" s="65" t="s">
        <v>281</v>
      </c>
      <c r="AJ25" s="65"/>
      <c r="AK25" s="65" t="s">
        <v>301</v>
      </c>
      <c r="AL25" s="65" t="s">
        <v>283</v>
      </c>
      <c r="AM25" s="65" t="s">
        <v>284</v>
      </c>
      <c r="AN25" s="65" t="s">
        <v>285</v>
      </c>
      <c r="AO25" s="65" t="s">
        <v>281</v>
      </c>
      <c r="AQ25" s="65"/>
      <c r="AR25" s="65" t="s">
        <v>301</v>
      </c>
      <c r="AS25" s="65" t="s">
        <v>335</v>
      </c>
      <c r="AT25" s="65" t="s">
        <v>340</v>
      </c>
      <c r="AU25" s="65" t="s">
        <v>339</v>
      </c>
      <c r="AV25" s="65" t="s">
        <v>281</v>
      </c>
      <c r="AX25" s="65"/>
      <c r="AY25" s="65" t="s">
        <v>282</v>
      </c>
      <c r="AZ25" s="65" t="s">
        <v>283</v>
      </c>
      <c r="BA25" s="65" t="s">
        <v>284</v>
      </c>
      <c r="BB25" s="65" t="s">
        <v>285</v>
      </c>
      <c r="BC25" s="65" t="s">
        <v>281</v>
      </c>
      <c r="BE25" s="65"/>
      <c r="BF25" s="65" t="s">
        <v>325</v>
      </c>
      <c r="BG25" s="65" t="s">
        <v>335</v>
      </c>
      <c r="BH25" s="65" t="s">
        <v>284</v>
      </c>
      <c r="BI25" s="65" t="s">
        <v>285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63.25103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1.5975653999999999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1.5808097999999999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14.237126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1.5761073000000001</v>
      </c>
      <c r="AJ26" s="65" t="s">
        <v>308</v>
      </c>
      <c r="AK26" s="65">
        <v>320</v>
      </c>
      <c r="AL26" s="65">
        <v>400</v>
      </c>
      <c r="AM26" s="65">
        <v>0</v>
      </c>
      <c r="AN26" s="65">
        <v>1000</v>
      </c>
      <c r="AO26" s="65">
        <v>517.9203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6.6781253999999999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3.8549112999999999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2.0009027000000001</v>
      </c>
    </row>
    <row r="33" spans="1:68" x14ac:dyDescent="0.3">
      <c r="A33" s="66" t="s">
        <v>295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309</v>
      </c>
      <c r="I34" s="67"/>
      <c r="J34" s="67"/>
      <c r="K34" s="67"/>
      <c r="L34" s="67"/>
      <c r="M34" s="67"/>
      <c r="O34" s="67" t="s">
        <v>345</v>
      </c>
      <c r="P34" s="67"/>
      <c r="Q34" s="67"/>
      <c r="R34" s="67"/>
      <c r="S34" s="67"/>
      <c r="T34" s="67"/>
      <c r="V34" s="67" t="s">
        <v>310</v>
      </c>
      <c r="W34" s="67"/>
      <c r="X34" s="67"/>
      <c r="Y34" s="67"/>
      <c r="Z34" s="67"/>
      <c r="AA34" s="67"/>
      <c r="AC34" s="67" t="s">
        <v>346</v>
      </c>
      <c r="AD34" s="67"/>
      <c r="AE34" s="67"/>
      <c r="AF34" s="67"/>
      <c r="AG34" s="67"/>
      <c r="AH34" s="67"/>
      <c r="AJ34" s="67" t="s">
        <v>317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301</v>
      </c>
      <c r="C35" s="65" t="s">
        <v>283</v>
      </c>
      <c r="D35" s="65" t="s">
        <v>327</v>
      </c>
      <c r="E35" s="65" t="s">
        <v>285</v>
      </c>
      <c r="F35" s="65" t="s">
        <v>329</v>
      </c>
      <c r="H35" s="65"/>
      <c r="I35" s="65" t="s">
        <v>301</v>
      </c>
      <c r="J35" s="65" t="s">
        <v>283</v>
      </c>
      <c r="K35" s="65" t="s">
        <v>284</v>
      </c>
      <c r="L35" s="65" t="s">
        <v>285</v>
      </c>
      <c r="M35" s="65" t="s">
        <v>281</v>
      </c>
      <c r="O35" s="65"/>
      <c r="P35" s="65" t="s">
        <v>301</v>
      </c>
      <c r="Q35" s="65" t="s">
        <v>283</v>
      </c>
      <c r="R35" s="65" t="s">
        <v>284</v>
      </c>
      <c r="S35" s="65" t="s">
        <v>285</v>
      </c>
      <c r="T35" s="65" t="s">
        <v>281</v>
      </c>
      <c r="V35" s="65"/>
      <c r="W35" s="65" t="s">
        <v>301</v>
      </c>
      <c r="X35" s="65" t="s">
        <v>283</v>
      </c>
      <c r="Y35" s="65" t="s">
        <v>284</v>
      </c>
      <c r="Z35" s="65" t="s">
        <v>339</v>
      </c>
      <c r="AA35" s="65" t="s">
        <v>281</v>
      </c>
      <c r="AC35" s="65"/>
      <c r="AD35" s="65" t="s">
        <v>301</v>
      </c>
      <c r="AE35" s="65" t="s">
        <v>283</v>
      </c>
      <c r="AF35" s="65" t="s">
        <v>284</v>
      </c>
      <c r="AG35" s="65" t="s">
        <v>285</v>
      </c>
      <c r="AH35" s="65" t="s">
        <v>281</v>
      </c>
      <c r="AJ35" s="65"/>
      <c r="AK35" s="65" t="s">
        <v>301</v>
      </c>
      <c r="AL35" s="65" t="s">
        <v>283</v>
      </c>
      <c r="AM35" s="65" t="s">
        <v>284</v>
      </c>
      <c r="AN35" s="65" t="s">
        <v>285</v>
      </c>
      <c r="AO35" s="65" t="s">
        <v>281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635.30237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1257.5574999999999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5173.4679999999998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2778.7917000000002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323.54399999999998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82.154309999999995</v>
      </c>
    </row>
    <row r="43" spans="1:68" x14ac:dyDescent="0.3">
      <c r="A43" s="66" t="s">
        <v>311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347</v>
      </c>
      <c r="B44" s="67"/>
      <c r="C44" s="67"/>
      <c r="D44" s="67"/>
      <c r="E44" s="67"/>
      <c r="F44" s="67"/>
      <c r="H44" s="67" t="s">
        <v>318</v>
      </c>
      <c r="I44" s="67"/>
      <c r="J44" s="67"/>
      <c r="K44" s="67"/>
      <c r="L44" s="67"/>
      <c r="M44" s="67"/>
      <c r="O44" s="67" t="s">
        <v>296</v>
      </c>
      <c r="P44" s="67"/>
      <c r="Q44" s="67"/>
      <c r="R44" s="67"/>
      <c r="S44" s="67"/>
      <c r="T44" s="67"/>
      <c r="V44" s="67" t="s">
        <v>319</v>
      </c>
      <c r="W44" s="67"/>
      <c r="X44" s="67"/>
      <c r="Y44" s="67"/>
      <c r="Z44" s="67"/>
      <c r="AA44" s="67"/>
      <c r="AC44" s="67" t="s">
        <v>312</v>
      </c>
      <c r="AD44" s="67"/>
      <c r="AE44" s="67"/>
      <c r="AF44" s="67"/>
      <c r="AG44" s="67"/>
      <c r="AH44" s="67"/>
      <c r="AJ44" s="67" t="s">
        <v>297</v>
      </c>
      <c r="AK44" s="67"/>
      <c r="AL44" s="67"/>
      <c r="AM44" s="67"/>
      <c r="AN44" s="67"/>
      <c r="AO44" s="67"/>
      <c r="AQ44" s="67" t="s">
        <v>298</v>
      </c>
      <c r="AR44" s="67"/>
      <c r="AS44" s="67"/>
      <c r="AT44" s="67"/>
      <c r="AU44" s="67"/>
      <c r="AV44" s="67"/>
      <c r="AX44" s="67" t="s">
        <v>320</v>
      </c>
      <c r="AY44" s="67"/>
      <c r="AZ44" s="67"/>
      <c r="BA44" s="67"/>
      <c r="BB44" s="67"/>
      <c r="BC44" s="67"/>
      <c r="BE44" s="67" t="s">
        <v>321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301</v>
      </c>
      <c r="C45" s="65" t="s">
        <v>328</v>
      </c>
      <c r="D45" s="65" t="s">
        <v>284</v>
      </c>
      <c r="E45" s="65" t="s">
        <v>285</v>
      </c>
      <c r="F45" s="65" t="s">
        <v>281</v>
      </c>
      <c r="H45" s="65"/>
      <c r="I45" s="65" t="s">
        <v>301</v>
      </c>
      <c r="J45" s="65" t="s">
        <v>283</v>
      </c>
      <c r="K45" s="65" t="s">
        <v>284</v>
      </c>
      <c r="L45" s="65" t="s">
        <v>324</v>
      </c>
      <c r="M45" s="65" t="s">
        <v>281</v>
      </c>
      <c r="O45" s="65"/>
      <c r="P45" s="65" t="s">
        <v>301</v>
      </c>
      <c r="Q45" s="65" t="s">
        <v>283</v>
      </c>
      <c r="R45" s="65" t="s">
        <v>284</v>
      </c>
      <c r="S45" s="65" t="s">
        <v>285</v>
      </c>
      <c r="T45" s="65" t="s">
        <v>281</v>
      </c>
      <c r="V45" s="65"/>
      <c r="W45" s="65" t="s">
        <v>301</v>
      </c>
      <c r="X45" s="65" t="s">
        <v>283</v>
      </c>
      <c r="Y45" s="65" t="s">
        <v>284</v>
      </c>
      <c r="Z45" s="65" t="s">
        <v>285</v>
      </c>
      <c r="AA45" s="65" t="s">
        <v>281</v>
      </c>
      <c r="AC45" s="65"/>
      <c r="AD45" s="65" t="s">
        <v>301</v>
      </c>
      <c r="AE45" s="65" t="s">
        <v>283</v>
      </c>
      <c r="AF45" s="65" t="s">
        <v>284</v>
      </c>
      <c r="AG45" s="65" t="s">
        <v>285</v>
      </c>
      <c r="AH45" s="65" t="s">
        <v>281</v>
      </c>
      <c r="AJ45" s="65"/>
      <c r="AK45" s="65" t="s">
        <v>301</v>
      </c>
      <c r="AL45" s="65" t="s">
        <v>283</v>
      </c>
      <c r="AM45" s="65" t="s">
        <v>284</v>
      </c>
      <c r="AN45" s="65" t="s">
        <v>324</v>
      </c>
      <c r="AO45" s="65" t="s">
        <v>281</v>
      </c>
      <c r="AQ45" s="65"/>
      <c r="AR45" s="65" t="s">
        <v>301</v>
      </c>
      <c r="AS45" s="65" t="s">
        <v>283</v>
      </c>
      <c r="AT45" s="65" t="s">
        <v>284</v>
      </c>
      <c r="AU45" s="65" t="s">
        <v>285</v>
      </c>
      <c r="AV45" s="65" t="s">
        <v>348</v>
      </c>
      <c r="AX45" s="65"/>
      <c r="AY45" s="65" t="s">
        <v>301</v>
      </c>
      <c r="AZ45" s="65" t="s">
        <v>283</v>
      </c>
      <c r="BA45" s="65" t="s">
        <v>284</v>
      </c>
      <c r="BB45" s="65" t="s">
        <v>285</v>
      </c>
      <c r="BC45" s="65" t="s">
        <v>281</v>
      </c>
      <c r="BE45" s="65"/>
      <c r="BF45" s="65" t="s">
        <v>301</v>
      </c>
      <c r="BG45" s="65" t="s">
        <v>283</v>
      </c>
      <c r="BH45" s="65" t="s">
        <v>284</v>
      </c>
      <c r="BI45" s="65" t="s">
        <v>285</v>
      </c>
      <c r="BJ45" s="65" t="s">
        <v>281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11.905601000000001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10.979369</v>
      </c>
      <c r="O46" s="65" t="s">
        <v>299</v>
      </c>
      <c r="P46" s="65">
        <v>600</v>
      </c>
      <c r="Q46" s="65">
        <v>800</v>
      </c>
      <c r="R46" s="65">
        <v>0</v>
      </c>
      <c r="S46" s="65">
        <v>10000</v>
      </c>
      <c r="T46" s="65">
        <v>931.3048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3.0154316E-2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3.7394630000000002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277.05205999999998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99.711105000000003</v>
      </c>
      <c r="AX46" s="65" t="s">
        <v>349</v>
      </c>
      <c r="AY46" s="65"/>
      <c r="AZ46" s="65"/>
      <c r="BA46" s="65"/>
      <c r="BB46" s="65"/>
      <c r="BC46" s="65"/>
      <c r="BE46" s="65" t="s">
        <v>322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34" sqref="E3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350</v>
      </c>
      <c r="B2" s="61" t="s">
        <v>351</v>
      </c>
      <c r="C2" s="61" t="s">
        <v>323</v>
      </c>
      <c r="D2" s="61">
        <v>69</v>
      </c>
      <c r="E2" s="61">
        <v>2045.93</v>
      </c>
      <c r="F2" s="61">
        <v>351.55916999999999</v>
      </c>
      <c r="G2" s="61">
        <v>38.639859999999999</v>
      </c>
      <c r="H2" s="61">
        <v>19.186347999999999</v>
      </c>
      <c r="I2" s="61">
        <v>19.453510000000001</v>
      </c>
      <c r="J2" s="61">
        <v>65.090389999999999</v>
      </c>
      <c r="K2" s="61">
        <v>40.395065000000002</v>
      </c>
      <c r="L2" s="61">
        <v>24.695328</v>
      </c>
      <c r="M2" s="61">
        <v>23.265049999999999</v>
      </c>
      <c r="N2" s="61">
        <v>1.884223</v>
      </c>
      <c r="O2" s="61">
        <v>9.282959</v>
      </c>
      <c r="P2" s="61">
        <v>905.23140000000001</v>
      </c>
      <c r="Q2" s="61">
        <v>22.332253999999999</v>
      </c>
      <c r="R2" s="61">
        <v>495.1524</v>
      </c>
      <c r="S2" s="61">
        <v>140.26760999999999</v>
      </c>
      <c r="T2" s="61">
        <v>4258.6170000000002</v>
      </c>
      <c r="U2" s="61">
        <v>4.0001519999999999</v>
      </c>
      <c r="V2" s="61">
        <v>14.805959</v>
      </c>
      <c r="W2" s="61">
        <v>176.14070000000001</v>
      </c>
      <c r="X2" s="61">
        <v>63.25103</v>
      </c>
      <c r="Y2" s="61">
        <v>1.5975653999999999</v>
      </c>
      <c r="Z2" s="61">
        <v>1.5808097999999999</v>
      </c>
      <c r="AA2" s="61">
        <v>14.237126</v>
      </c>
      <c r="AB2" s="61">
        <v>1.5761073000000001</v>
      </c>
      <c r="AC2" s="61">
        <v>517.9203</v>
      </c>
      <c r="AD2" s="61">
        <v>6.6781253999999999</v>
      </c>
      <c r="AE2" s="61">
        <v>3.8549112999999999</v>
      </c>
      <c r="AF2" s="61">
        <v>2.0009027000000001</v>
      </c>
      <c r="AG2" s="61">
        <v>635.30237</v>
      </c>
      <c r="AH2" s="61">
        <v>282.52242999999999</v>
      </c>
      <c r="AI2" s="61">
        <v>352.77994000000001</v>
      </c>
      <c r="AJ2" s="61">
        <v>1257.5574999999999</v>
      </c>
      <c r="AK2" s="61">
        <v>5173.4679999999998</v>
      </c>
      <c r="AL2" s="61">
        <v>323.54399999999998</v>
      </c>
      <c r="AM2" s="61">
        <v>2778.7917000000002</v>
      </c>
      <c r="AN2" s="61">
        <v>82.154309999999995</v>
      </c>
      <c r="AO2" s="61">
        <v>11.905601000000001</v>
      </c>
      <c r="AP2" s="61">
        <v>9.2216159999999991</v>
      </c>
      <c r="AQ2" s="61">
        <v>2.6839849999999998</v>
      </c>
      <c r="AR2" s="61">
        <v>10.979369</v>
      </c>
      <c r="AS2" s="61">
        <v>931.3048</v>
      </c>
      <c r="AT2" s="61">
        <v>3.0154316E-2</v>
      </c>
      <c r="AU2" s="61">
        <v>3.7394630000000002</v>
      </c>
      <c r="AV2" s="61">
        <v>277.05205999999998</v>
      </c>
      <c r="AW2" s="61">
        <v>99.711105000000003</v>
      </c>
      <c r="AX2" s="61">
        <v>0.11866036000000001</v>
      </c>
      <c r="AY2" s="61">
        <v>0.55128060000000001</v>
      </c>
      <c r="AZ2" s="61">
        <v>299.6515</v>
      </c>
      <c r="BA2" s="61">
        <v>26.043102000000001</v>
      </c>
      <c r="BB2" s="61">
        <v>10.670248000000001</v>
      </c>
      <c r="BC2" s="61">
        <v>8.8418659999999996</v>
      </c>
      <c r="BD2" s="61">
        <v>6.5289884000000002</v>
      </c>
      <c r="BE2" s="61">
        <v>0.39723793000000002</v>
      </c>
      <c r="BF2" s="61">
        <v>1.7400403</v>
      </c>
      <c r="BG2" s="61">
        <v>1.3877448000000001E-2</v>
      </c>
      <c r="BH2" s="61">
        <v>6.8234810000000007E-2</v>
      </c>
      <c r="BI2" s="61">
        <v>5.0653330000000003E-2</v>
      </c>
      <c r="BJ2" s="61">
        <v>0.14979634999999999</v>
      </c>
      <c r="BK2" s="61">
        <v>1.067496E-3</v>
      </c>
      <c r="BL2" s="61">
        <v>0.45326843999999999</v>
      </c>
      <c r="BM2" s="61">
        <v>4.1923810000000001</v>
      </c>
      <c r="BN2" s="61">
        <v>1.1841888</v>
      </c>
      <c r="BO2" s="61">
        <v>61.557986999999997</v>
      </c>
      <c r="BP2" s="61">
        <v>11.321488</v>
      </c>
      <c r="BQ2" s="61">
        <v>20.789745</v>
      </c>
      <c r="BR2" s="61">
        <v>74.687645000000003</v>
      </c>
      <c r="BS2" s="61">
        <v>14.905663499999999</v>
      </c>
      <c r="BT2" s="61">
        <v>13.56945</v>
      </c>
      <c r="BU2" s="61">
        <v>1.9396946000000002E-2</v>
      </c>
      <c r="BV2" s="61">
        <v>2.0937919999999999E-2</v>
      </c>
      <c r="BW2" s="61">
        <v>0.89516777000000003</v>
      </c>
      <c r="BX2" s="61">
        <v>1.08196</v>
      </c>
      <c r="BY2" s="61">
        <v>0.11949794</v>
      </c>
      <c r="BZ2" s="61">
        <v>1.9971607E-4</v>
      </c>
      <c r="CA2" s="61">
        <v>1.0686696</v>
      </c>
      <c r="CB2" s="61">
        <v>8.5888720000000009E-3</v>
      </c>
      <c r="CC2" s="61">
        <v>3.6536970000000002E-2</v>
      </c>
      <c r="CD2" s="61">
        <v>0.62582724999999995</v>
      </c>
      <c r="CE2" s="61">
        <v>2.2070326000000001E-2</v>
      </c>
      <c r="CF2" s="61">
        <v>0.14672468999999999</v>
      </c>
      <c r="CG2" s="61">
        <v>0</v>
      </c>
      <c r="CH2" s="61">
        <v>1.1840688E-2</v>
      </c>
      <c r="CI2" s="61">
        <v>0</v>
      </c>
      <c r="CJ2" s="61">
        <v>1.4030416000000001</v>
      </c>
      <c r="CK2" s="61">
        <v>3.6637691999999999E-3</v>
      </c>
      <c r="CL2" s="61">
        <v>0.58694106000000001</v>
      </c>
      <c r="CM2" s="61">
        <v>3.5589173000000001</v>
      </c>
      <c r="CN2" s="61">
        <v>2177.4481999999998</v>
      </c>
      <c r="CO2" s="61">
        <v>3675.6718999999998</v>
      </c>
      <c r="CP2" s="61">
        <v>1397.6567</v>
      </c>
      <c r="CQ2" s="61">
        <v>732.80804000000001</v>
      </c>
      <c r="CR2" s="61">
        <v>324.00204000000002</v>
      </c>
      <c r="CS2" s="61">
        <v>659.07042999999999</v>
      </c>
      <c r="CT2" s="61">
        <v>2033.6670999999999</v>
      </c>
      <c r="CU2" s="61">
        <v>1078.5755999999999</v>
      </c>
      <c r="CV2" s="61">
        <v>2180.8202999999999</v>
      </c>
      <c r="CW2" s="61">
        <v>1074.9253000000001</v>
      </c>
      <c r="CX2" s="61">
        <v>339.08623999999998</v>
      </c>
      <c r="CY2" s="61">
        <v>3056.7213999999999</v>
      </c>
      <c r="CZ2" s="61">
        <v>1297.0581999999999</v>
      </c>
      <c r="DA2" s="61">
        <v>2719.3433</v>
      </c>
      <c r="DB2" s="61">
        <v>3137.0989</v>
      </c>
      <c r="DC2" s="61">
        <v>3551.4104000000002</v>
      </c>
      <c r="DD2" s="61">
        <v>5322.5282999999999</v>
      </c>
      <c r="DE2" s="61">
        <v>741.8279</v>
      </c>
      <c r="DF2" s="61">
        <v>4030.71</v>
      </c>
      <c r="DG2" s="61">
        <v>1249.4354000000001</v>
      </c>
      <c r="DH2" s="61">
        <v>39.742783000000003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26.043102000000001</v>
      </c>
      <c r="B6">
        <f>BB2</f>
        <v>10.670248000000001</v>
      </c>
      <c r="C6">
        <f>BC2</f>
        <v>8.8418659999999996</v>
      </c>
      <c r="D6">
        <f>BD2</f>
        <v>6.5289884000000002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24" sqref="J2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19469</v>
      </c>
      <c r="C2" s="56">
        <f ca="1">YEAR(TODAY())-YEAR(B2)+IF(TODAY()&gt;=DATE(YEAR(TODAY()),MONTH(B2),DAY(B2)),0,-1)</f>
        <v>69</v>
      </c>
      <c r="E2" s="52">
        <v>179</v>
      </c>
      <c r="F2" s="53" t="s">
        <v>39</v>
      </c>
      <c r="G2" s="52">
        <v>70</v>
      </c>
      <c r="H2" s="51" t="s">
        <v>41</v>
      </c>
      <c r="I2" s="72">
        <f>ROUND(G3/E3^2,1)</f>
        <v>21.8</v>
      </c>
    </row>
    <row r="3" spans="1:9" x14ac:dyDescent="0.3">
      <c r="E3" s="51">
        <f>E2/100</f>
        <v>1.79</v>
      </c>
      <c r="F3" s="51" t="s">
        <v>40</v>
      </c>
      <c r="G3" s="51">
        <f>G2</f>
        <v>70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허형진, ID : H1800143)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01일 11:12:21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44771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69</v>
      </c>
      <c r="G12" s="94"/>
      <c r="H12" s="94"/>
      <c r="I12" s="94"/>
      <c r="K12" s="123">
        <f>'개인정보 및 신체계측 입력'!E2</f>
        <v>179</v>
      </c>
      <c r="L12" s="124"/>
      <c r="M12" s="117">
        <f>'개인정보 및 신체계측 입력'!G2</f>
        <v>70</v>
      </c>
      <c r="N12" s="118"/>
      <c r="O12" s="113" t="s">
        <v>271</v>
      </c>
      <c r="P12" s="107"/>
      <c r="Q12" s="90">
        <f>'개인정보 및 신체계측 입력'!I2</f>
        <v>21.8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허형진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77.216999999999999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8.4870000000000001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14.295999999999999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7.1</v>
      </c>
      <c r="L72" s="36" t="s">
        <v>53</v>
      </c>
      <c r="M72" s="36">
        <f>ROUND('DRIs DATA'!K8,1)</f>
        <v>6.6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66.02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123.38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63.25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105.07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79.41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344.9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119.06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2022-08-01T06:31:26Z</dcterms:modified>
</cp:coreProperties>
</file>