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<sst xmlns="http://schemas.openxmlformats.org/spreadsheetml/2006/main" count="692" uniqueCount="342">
  <si>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</si>
  <si>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</si>
  <si>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</si>
  <si>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</si>
  <si>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</si>
  <si>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</si>
  <si>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</si>
  <si>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</si>
  <si>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</si>
  <si>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</si>
  <si>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</si>
  <si>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</si>
  <si>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</si>
  <si>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</si>
  <si>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</si>
  <si>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</si>
  <si>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</si>
  <si>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</si>
  <si>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</si>
  <si>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</si>
  <si>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</si>
  <si>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</si>
  <si>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</si>
  <si>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</si>
  <si>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</si>
  <si>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</si>
  <si>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</si>
  <si>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</si>
  <si>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</si>
  <si>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</si>
  <si>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</si>
  <si>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</si>
  <si>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</si>
  <si>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</si>
  <si>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</si>
  <si>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</si>
  <si>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</si>
  <si>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</si>
  <si>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</si>
  <si>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</si>
  <si>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</si>
  <si>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</si>
  <si>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</si>
  <si>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</si>
  <si>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</si>
  <si>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</si>
  <si>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</si>
  <si>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</si>
  <si>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</si>
  <si>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</si>
  <si>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</si>
  <si>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</si>
  <si>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</si>
  <si>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</si>
  <si>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</si>
  <si>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</si>
  <si>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</si>
  <si>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</si>
  <si>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</si>
  <si>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</si>
  <si>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</si>
  <si>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</si>
  <si>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</si>
  <si>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</si>
  <si>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</si>
  <si>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</si>
  <si>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</si>
  <si>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</si>
  <si>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</si>
  <si>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</si>
  <si>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</si>
  <si>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</si>
  <si>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</si>
  <si>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</si>
  <si>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</si>
  <si>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</si>
  <si>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</si>
  <si>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</si>
  <si>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</si>
  <si>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</si>
  <si>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</si>
  <si>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</si>
  <si>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</si>
  <si>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</si>
  <si>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</si>
  <si>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</si>
  <si>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</si>
  <si>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</si>
  <si>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</si>
  <si>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</si>
  <si>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</si>
  <si>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</si>
  <si>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</si>
  <si>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</si>
  <si>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</si>
  <si>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</si>
  <si>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</si>
  <si>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</si>
  <si>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</si>
  <si>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</si>
  <si>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</si>
  <si>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</si>
  <si>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</si>
  <si>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</si>
  <si>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</si>
  <si>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</si>
  <si>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</si>
  <si>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</si>
  <si>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</si>
  <si>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</si>
  <si>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</si>
  <si>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</si>
  <si>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</si>
  <si>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</si>
  <si>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</si>
  <si>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</si>
  <si>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</si>
  <si>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</si>
  <si>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</si>
  <si>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</si>
  <si>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</si>
  <si>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</si>
  <si>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</si>
  <si>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</si>
  <si>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</si>
  <si>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</si>
  <si>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</si>
  <si>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</si>
  <si>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</si>
  <si>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</si>
  <si>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</si>
  <si>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</si>
  <si>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</si>
  <si>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</si>
  <si>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</si>
  <si>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</si>
  <si>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</si>
  <si>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</si>
  <si>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</si>
  <si>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</si>
  <si>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</si>
  <si>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</si>
  <si>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</si>
  <si>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</si>
  <si>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</si>
  <si>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</si>
  <si>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</si>
  <si>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</si>
  <si>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</si>
  <si>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</si>
  <si>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</si>
  <si>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</si>
  <si>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</si>
  <si>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</si>
  <si>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</si>
  <si>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</si>
  <si>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</si>
  <si>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</si>
  <si>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</si>
  <si>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</si>
  <si>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</si>
  <si>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</si>
  <si>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</si>
  <si>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</si>
  <si>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</si>
  <si>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</si>
  <si>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</si>
  <si>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</si>
  <si>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</si>
  <si>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</si>
  <si>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</si>
  <si>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</si>
  <si>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</si>
  <si>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</si>
  <si>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</si>
  <si>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</si>
  <si>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</si>
  <si>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</si>
  <si>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</si>
  <si>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</si>
  <si>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</si>
  <si>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</si>
  <si>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</si>
  <si>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</si>
  <si>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</si>
  <si>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</si>
  <si>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</si>
  <si>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</si>
  <si>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</si>
  <si>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</si>
  <si>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</si>
  <si>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</si>
  <si>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</si>
  <si>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</si>
  <si>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</si>
  <si>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</si>
  <si>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</si>
  <si>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</si>
  <si>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</si>
  <si>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</si>
  <si>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</si>
  <si>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</si>
  <si>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</si>
  <si>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</si>
  <si>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</si>
  <si>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</si>
  <si>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</si>
  <si>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</si>
  <si>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</si>
  <si>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</si>
  <si>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</si>
  <si>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</si>
  <si>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</si>
  <si>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</si>
  <si>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</si>
  <si>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</si>
  <si>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</si>
  <si>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</si>
  <si>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</si>
  <si>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</si>
  <si>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</si>
  <si>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</si>
  <si>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</si>
  <si>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</si>
  <si>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</si>
  <si>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</si>
  <si>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</si>
  <si>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</si>
  <si>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</si>
  <si>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</si>
  <si>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</si>
  <si>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</si>
  <si>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</si>
  <si>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</si>
  <si>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</si>
  <si>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</si>
  <si>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</si>
  <si>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</si>
  <si>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</si>
  <si>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</si>
  <si>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</si>
  <si>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</si>
  <si>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</si>
  <si>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</si>
  <si>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</si>
  <si>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</si>
  <si>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</si>
  <si>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</si>
  <si>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</si>
  <si>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</si>
  <si>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</si>
  <si>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</si>
  <si>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</si>
  <si>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</si>
  <si>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</si>
  <si>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</si>
  <si>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</si>
  <si>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</si>
  <si>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</si>
  <si>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</si>
  <si>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</si>
  <si>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</si>
  <si>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</si>
  <si>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</si>
  <si>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</si>
  <si>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</si>
  <si>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</si>
  <si>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</si>
  <si>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</si>
  <si>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</si>
  <si>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</si>
  <si>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</si>
  <si>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</si>
  <si>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</si>
  <si>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</si>
  <si>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</si>
  <si>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</si>
  <si>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</si>
  <si>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</si>
  <si>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</si>
  <si>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</si>
  <si>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</si>
  <si>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</si>
  <si>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</si>
  <si>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</si>
  <si>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</si>
  <si>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</si>
  <si>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</si>
  <si>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</si>
  <si>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</si>
  <si>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</si>
  <si>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</si>
  <si>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</si>
  <si>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</si>
  <si>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</si>
  <si>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</si>
  <si>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</si>
  <si>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구리(ug/일)</t>
    <phoneticPr fontId="1" type="noConversion"/>
  </si>
  <si>
    <t>F</t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</si>
  <si>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</si>
  <si>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</si>
  <si>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</si>
  <si>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</si>
  <si>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</si>
  <si>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</si>
  <si>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</si>
  <si>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</si>
  <si>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</si>
  <si>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</si>
  <si>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</si>
  <si>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</si>
  <si>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</si>
  <si>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</si>
  <si>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</si>
  <si>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</si>
  <si>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</si>
  <si>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</si>
  <si>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</si>
  <si>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</si>
  <si>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</si>
  <si>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</si>
  <si>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</si>
  <si>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</si>
  <si>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</si>
  <si>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다량영양소</t>
    <phoneticPr fontId="1" type="noConversion"/>
  </si>
  <si>
    <t>비타민E</t>
    <phoneticPr fontId="1" type="noConversion"/>
  </si>
  <si>
    <t>다량 무기질</t>
    <phoneticPr fontId="1" type="noConversion"/>
  </si>
  <si>
    <t>칼륨</t>
    <phoneticPr fontId="1" type="noConversion"/>
  </si>
  <si>
    <t>요오드</t>
    <phoneticPr fontId="1" type="noConversion"/>
  </si>
  <si>
    <t>H1800145</t>
  </si>
  <si>
    <t>송민희</t>
  </si>
  <si>
    <t>(설문지 : FFQ 95문항 설문지, 사용자 : 송민희, ID : H1800145)</t>
  </si>
  <si>
    <t>출력시각</t>
    <phoneticPr fontId="1" type="noConversion"/>
  </si>
  <si>
    <t>2022년 08월 03일 14:06:05</t>
  </si>
  <si>
    <t>불포화지방산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</si>
  <si>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</si>
  <si>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</si>
  <si>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</si>
  <si>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</si>
  <si>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</si>
  <si>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지용성 비타민</t>
    <phoneticPr fontId="1" type="noConversion"/>
  </si>
  <si>
    <t>비오틴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</si>
</sst>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81.301254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86928"/>
        <c:axId val="264383400"/>
      </c:barChart>
      <c:catAx>
        <c:axId val="26438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83400"/>
        <c:crosses val="autoZero"/>
        <c:auto val="1"/>
        <c:lblAlgn val="ctr"/>
        <c:lblOffset val="100"/>
        <c:noMultiLvlLbl val="0"/>
      </c:catAx>
      <c:valAx>
        <c:axId val="26438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8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2.6153095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15384"/>
        <c:axId val="508515776"/>
      </c:barChart>
      <c:catAx>
        <c:axId val="50851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15776"/>
        <c:crosses val="autoZero"/>
        <c:auto val="1"/>
        <c:lblAlgn val="ctr"/>
        <c:lblOffset val="100"/>
        <c:noMultiLvlLbl val="0"/>
      </c:catAx>
      <c:valAx>
        <c:axId val="5085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1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3.1207511000000001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21264"/>
        <c:axId val="508514600"/>
      </c:barChart>
      <c:catAx>
        <c:axId val="50852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14600"/>
        <c:crosses val="autoZero"/>
        <c:auto val="1"/>
        <c:lblAlgn val="ctr"/>
        <c:lblOffset val="100"/>
        <c:noMultiLvlLbl val="0"/>
      </c:catAx>
      <c:valAx>
        <c:axId val="50851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2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1452.5225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14208"/>
        <c:axId val="508520088"/>
      </c:barChart>
      <c:catAx>
        <c:axId val="5085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20088"/>
        <c:crosses val="autoZero"/>
        <c:auto val="1"/>
        <c:lblAlgn val="ctr"/>
        <c:lblOffset val="100"/>
        <c:noMultiLvlLbl val="0"/>
      </c:catAx>
      <c:valAx>
        <c:axId val="50852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3897.2231000000002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18128"/>
        <c:axId val="508516168"/>
      </c:barChart>
      <c:catAx>
        <c:axId val="50851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16168"/>
        <c:crosses val="autoZero"/>
        <c:auto val="1"/>
        <c:lblAlgn val="ctr"/>
        <c:lblOffset val="100"/>
        <c:noMultiLvlLbl val="0"/>
      </c:catAx>
      <c:valAx>
        <c:axId val="508516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1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166.48168999999999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16560"/>
        <c:axId val="508516952"/>
      </c:barChart>
      <c:catAx>
        <c:axId val="5085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16952"/>
        <c:crosses val="autoZero"/>
        <c:auto val="1"/>
        <c:lblAlgn val="ctr"/>
        <c:lblOffset val="100"/>
        <c:noMultiLvlLbl val="0"/>
      </c:catAx>
      <c:valAx>
        <c:axId val="50851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109.6841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17736"/>
        <c:axId val="508519696"/>
      </c:barChart>
      <c:catAx>
        <c:axId val="50851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519696"/>
        <c:crosses val="autoZero"/>
        <c:auto val="1"/>
        <c:lblAlgn val="ctr"/>
        <c:lblOffset val="100"/>
        <c:noMultiLvlLbl val="0"/>
      </c:catAx>
      <c:valAx>
        <c:axId val="50851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1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14.676156000000001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518912"/>
        <c:axId val="509009072"/>
      </c:barChart>
      <c:catAx>
        <c:axId val="50851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09072"/>
        <c:crosses val="autoZero"/>
        <c:auto val="1"/>
        <c:lblAlgn val="ctr"/>
        <c:lblOffset val="100"/>
        <c:noMultiLvlLbl val="0"/>
      </c:catAx>
      <c:valAx>
        <c:axId val="50900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51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597.47235000000001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07504"/>
        <c:axId val="509009464"/>
      </c:barChart>
      <c:catAx>
        <c:axId val="50900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09464"/>
        <c:crosses val="autoZero"/>
        <c:auto val="1"/>
        <c:lblAlgn val="ctr"/>
        <c:lblOffset val="100"/>
        <c:noMultiLvlLbl val="0"/>
      </c:catAx>
      <c:valAx>
        <c:axId val="509009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0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1.3381819E-2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07896"/>
        <c:axId val="509005544"/>
      </c:barChart>
      <c:catAx>
        <c:axId val="50900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05544"/>
        <c:crosses val="autoZero"/>
        <c:auto val="1"/>
        <c:lblAlgn val="ctr"/>
        <c:lblOffset val="100"/>
        <c:noMultiLvlLbl val="0"/>
      </c:catAx>
      <c:valAx>
        <c:axId val="50900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0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4.6825165999999996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08680"/>
        <c:axId val="509012208"/>
      </c:barChart>
      <c:catAx>
        <c:axId val="50900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12208"/>
        <c:crosses val="autoZero"/>
        <c:auto val="1"/>
        <c:lblAlgn val="ctr"/>
        <c:lblOffset val="100"/>
        <c:noMultiLvlLbl val="0"/>
      </c:catAx>
      <c:valAx>
        <c:axId val="509012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0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31.641718000000001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83792"/>
        <c:axId val="264384184"/>
      </c:barChart>
      <c:catAx>
        <c:axId val="26438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84184"/>
        <c:crosses val="autoZero"/>
        <c:auto val="1"/>
        <c:lblAlgn val="ctr"/>
        <c:lblOffset val="100"/>
        <c:noMultiLvlLbl val="0"/>
      </c:catAx>
      <c:valAx>
        <c:axId val="264384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8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202.10319999999999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10640"/>
        <c:axId val="509011032"/>
      </c:barChart>
      <c:catAx>
        <c:axId val="50901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11032"/>
        <c:crosses val="autoZero"/>
        <c:auto val="1"/>
        <c:lblAlgn val="ctr"/>
        <c:lblOffset val="100"/>
        <c:noMultiLvlLbl val="0"/>
      </c:catAx>
      <c:valAx>
        <c:axId val="50901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1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112.02209499999999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11424"/>
        <c:axId val="509005936"/>
      </c:barChart>
      <c:catAx>
        <c:axId val="50901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05936"/>
        <c:crosses val="autoZero"/>
        <c:auto val="1"/>
        <c:lblAlgn val="ctr"/>
        <c:lblOffset val="100"/>
        <c:noMultiLvlLbl val="0"/>
      </c:catAx>
      <c:valAx>
        <c:axId val="50900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6.5519999999999996</c:v>
                </c:pt>
                <c:pt idx="1">
                  <c:v>7.5049999999999999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012600"/>
        <c:axId val="509006328"/>
      </c:barChart>
      <c:catAx>
        <c:axId val="50901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06328"/>
        <c:crosses val="autoZero"/>
        <c:auto val="1"/>
        <c:lblAlgn val="ctr"/>
        <c:lblOffset val="100"/>
        <c:noMultiLvlLbl val="0"/>
      </c:catAx>
      <c:valAx>
        <c:axId val="509006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1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19.901683999999999</c:v>
                </c:pt>
                <c:pt idx="1">
                  <c:v>25.419115000000001</c:v>
                </c:pt>
                <c:pt idx="2">
                  <c:v>19.13944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733.93299999999999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40512"/>
        <c:axId val="507737768"/>
      </c:barChart>
      <c:catAx>
        <c:axId val="50774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37768"/>
        <c:crosses val="autoZero"/>
        <c:auto val="1"/>
        <c:lblAlgn val="ctr"/>
        <c:lblOffset val="100"/>
        <c:noMultiLvlLbl val="0"/>
      </c:catAx>
      <c:valAx>
        <c:axId val="507737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24.206257000000001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41688"/>
        <c:axId val="507742080"/>
      </c:barChart>
      <c:catAx>
        <c:axId val="50774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42080"/>
        <c:crosses val="autoZero"/>
        <c:auto val="1"/>
        <c:lblAlgn val="ctr"/>
        <c:lblOffset val="100"/>
        <c:noMultiLvlLbl val="0"/>
      </c:catAx>
      <c:valAx>
        <c:axId val="50774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4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77.676000000000002</c:v>
                </c:pt>
                <c:pt idx="1">
                  <c:v>8.4489999999999998</c:v>
                </c:pt>
                <c:pt idx="2">
                  <c:v>13.875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736200"/>
        <c:axId val="507735808"/>
      </c:barChart>
      <c:catAx>
        <c:axId val="50773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35808"/>
        <c:crosses val="autoZero"/>
        <c:auto val="1"/>
        <c:lblAlgn val="ctr"/>
        <c:lblOffset val="100"/>
        <c:noMultiLvlLbl val="0"/>
      </c:catAx>
      <c:valAx>
        <c:axId val="50773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3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2616.9762999999998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35416"/>
        <c:axId val="507740904"/>
      </c:barChart>
      <c:catAx>
        <c:axId val="50773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40904"/>
        <c:crosses val="autoZero"/>
        <c:auto val="1"/>
        <c:lblAlgn val="ctr"/>
        <c:lblOffset val="100"/>
        <c:noMultiLvlLbl val="0"/>
      </c:catAx>
      <c:valAx>
        <c:axId val="507740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3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142.70599999999999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41296"/>
        <c:axId val="507734632"/>
      </c:barChart>
      <c:catAx>
        <c:axId val="50774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34632"/>
        <c:crosses val="autoZero"/>
        <c:auto val="1"/>
        <c:lblAlgn val="ctr"/>
        <c:lblOffset val="100"/>
        <c:noMultiLvlLbl val="0"/>
      </c:catAx>
      <c:valAx>
        <c:axId val="507734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4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587.66189999999995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38160"/>
        <c:axId val="507738552"/>
      </c:barChart>
      <c:catAx>
        <c:axId val="50773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738552"/>
        <c:crosses val="autoZero"/>
        <c:auto val="1"/>
        <c:lblAlgn val="ctr"/>
        <c:lblOffset val="100"/>
        <c:noMultiLvlLbl val="0"/>
      </c:catAx>
      <c:valAx>
        <c:axId val="50773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3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3.9371002000000002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59096"/>
        <c:axId val="507961448"/>
      </c:barChart>
      <c:catAx>
        <c:axId val="50795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61448"/>
        <c:crosses val="autoZero"/>
        <c:auto val="1"/>
        <c:lblAlgn val="ctr"/>
        <c:lblOffset val="100"/>
        <c:noMultiLvlLbl val="0"/>
      </c:catAx>
      <c:valAx>
        <c:axId val="50796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5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7352.15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739336"/>
        <c:axId val="510289264"/>
      </c:barChart>
      <c:catAx>
        <c:axId val="50773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89264"/>
        <c:crosses val="autoZero"/>
        <c:auto val="1"/>
        <c:lblAlgn val="ctr"/>
        <c:lblOffset val="100"/>
        <c:noMultiLvlLbl val="0"/>
      </c:catAx>
      <c:valAx>
        <c:axId val="51028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73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17.822918000000001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282992"/>
        <c:axId val="510286912"/>
      </c:barChart>
      <c:catAx>
        <c:axId val="51028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86912"/>
        <c:crosses val="autoZero"/>
        <c:auto val="1"/>
        <c:lblAlgn val="ctr"/>
        <c:lblOffset val="100"/>
        <c:noMultiLvlLbl val="0"/>
      </c:catAx>
      <c:valAx>
        <c:axId val="51028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8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3.0313159999999999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289656"/>
        <c:axId val="510286128"/>
      </c:barChart>
      <c:catAx>
        <c:axId val="51028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86128"/>
        <c:crosses val="autoZero"/>
        <c:auto val="1"/>
        <c:lblAlgn val="ctr"/>
        <c:lblOffset val="100"/>
        <c:noMultiLvlLbl val="0"/>
      </c:catAx>
      <c:valAx>
        <c:axId val="51028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8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364.00225999999998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63016"/>
        <c:axId val="507962624"/>
      </c:barChart>
      <c:catAx>
        <c:axId val="50796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62624"/>
        <c:crosses val="autoZero"/>
        <c:auto val="1"/>
        <c:lblAlgn val="ctr"/>
        <c:lblOffset val="100"/>
        <c:noMultiLvlLbl val="0"/>
      </c:catAx>
      <c:valAx>
        <c:axId val="5079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6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1.6601478000000001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62232"/>
        <c:axId val="507960272"/>
      </c:barChart>
      <c:catAx>
        <c:axId val="50796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60272"/>
        <c:crosses val="autoZero"/>
        <c:auto val="1"/>
        <c:lblAlgn val="ctr"/>
        <c:lblOffset val="100"/>
        <c:noMultiLvlLbl val="0"/>
      </c:catAx>
      <c:valAx>
        <c:axId val="507960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6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18.257797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63800"/>
        <c:axId val="507960664"/>
      </c:barChart>
      <c:catAx>
        <c:axId val="50796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60664"/>
        <c:crosses val="autoZero"/>
        <c:auto val="1"/>
        <c:lblAlgn val="ctr"/>
        <c:lblOffset val="100"/>
        <c:noMultiLvlLbl val="0"/>
      </c:catAx>
      <c:valAx>
        <c:axId val="50796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6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3.0313159999999999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65368"/>
        <c:axId val="507965760"/>
      </c:barChart>
      <c:catAx>
        <c:axId val="50796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65760"/>
        <c:crosses val="autoZero"/>
        <c:auto val="1"/>
        <c:lblAlgn val="ctr"/>
        <c:lblOffset val="100"/>
        <c:noMultiLvlLbl val="0"/>
      </c:catAx>
      <c:valAx>
        <c:axId val="50796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6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705.7183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61056"/>
        <c:axId val="507966152"/>
      </c:barChart>
      <c:catAx>
        <c:axId val="50796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66152"/>
        <c:crosses val="autoZero"/>
        <c:auto val="1"/>
        <c:lblAlgn val="ctr"/>
        <c:lblOffset val="100"/>
        <c:noMultiLvlLbl val="0"/>
      </c:catAx>
      <c:valAx>
        <c:axId val="50796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7.7925459999999998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961840"/>
        <c:axId val="507959488"/>
      </c:barChart>
      <c:catAx>
        <c:axId val="5079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959488"/>
        <c:crosses val="autoZero"/>
        <c:auto val="1"/>
        <c:lblAlgn val="ctr"/>
        <c:lblOffset val="100"/>
        <c:noMultiLvlLbl val="0"/>
      </c:catAx>
      <c:valAx>
        <c:axId val="50795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9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송민희, ID : H1800145)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03일 14:06:05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2616.9762999999998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81.301254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31.641718000000001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77.676000000000002</v>
      </c>
      <c r="G8" s="59">
        <f>'DRIs DATA 입력'!G8</f>
        <v>8.4489999999999998</v>
      </c>
      <c r="H8" s="59">
        <f>'DRIs DATA 입력'!H8</f>
        <v>13.875</v>
      </c>
      <c r="I8" s="46"/>
      <c r="J8" s="59" t="s">
        <v>216</v>
      </c>
      <c r="K8" s="59">
        <f>'DRIs DATA 입력'!K8</f>
        <v>6.5519999999999996</v>
      </c>
      <c r="L8" s="59">
        <f>'DRIs DATA 입력'!L8</f>
        <v>7.5049999999999999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733.93299999999999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24.206257000000001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3.9371002000000002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364.00225999999998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142.70599999999999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2.2083452000000001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1.6601478000000001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18.257797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3.0313159999999999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705.7183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7.7925459999999998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2.6153095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3.1207511000000001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587.66189999999995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1452.5225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7352.15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3897.2231000000002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166.48168999999999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109.6841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17.822918000000001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14.676156000000001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597.47235000000001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1.3381819E-2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4.6825165999999996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202.10319999999999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112.02209499999999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8" sqref="G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299</v>
      </c>
      <c r="B1" s="61" t="s">
        <v>331</v>
      </c>
      <c r="G1" s="62" t="s">
        <v>332</v>
      </c>
      <c r="H1" s="61" t="s">
        <v>333</v>
      </c>
    </row>
    <row r="3" spans="1:27" x14ac:dyDescent="0.3">
      <c r="A3" s="71" t="s">
        <v>324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302</v>
      </c>
      <c r="B4" s="69"/>
      <c r="C4" s="69"/>
      <c r="E4" s="66" t="s">
        <v>277</v>
      </c>
      <c r="F4" s="67"/>
      <c r="G4" s="67"/>
      <c r="H4" s="68"/>
      <c r="J4" s="66" t="s">
        <v>334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315</v>
      </c>
      <c r="H5" s="65" t="s">
        <v>46</v>
      </c>
      <c r="J5" s="65"/>
      <c r="K5" s="65" t="s">
        <v>316</v>
      </c>
      <c r="L5" s="65" t="s">
        <v>300</v>
      </c>
      <c r="N5" s="65"/>
      <c r="O5" s="65" t="s">
        <v>335</v>
      </c>
      <c r="P5" s="65" t="s">
        <v>336</v>
      </c>
      <c r="Q5" s="65" t="s">
        <v>282</v>
      </c>
      <c r="R5" s="65" t="s">
        <v>337</v>
      </c>
      <c r="S5" s="65" t="s">
        <v>280</v>
      </c>
      <c r="U5" s="65"/>
      <c r="V5" s="65" t="s">
        <v>301</v>
      </c>
      <c r="W5" s="65" t="s">
        <v>281</v>
      </c>
      <c r="X5" s="65" t="s">
        <v>338</v>
      </c>
      <c r="Y5" s="65" t="s">
        <v>283</v>
      </c>
      <c r="Z5" s="65" t="s">
        <v>339</v>
      </c>
    </row>
    <row r="6" spans="1:27" x14ac:dyDescent="0.3">
      <c r="A6" s="65" t="s">
        <v>302</v>
      </c>
      <c r="B6" s="65">
        <v>1900</v>
      </c>
      <c r="C6" s="65">
        <v>2616.9762999999998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303</v>
      </c>
      <c r="O6" s="65">
        <v>40</v>
      </c>
      <c r="P6" s="65">
        <v>50</v>
      </c>
      <c r="Q6" s="65">
        <v>0</v>
      </c>
      <c r="R6" s="65">
        <v>0</v>
      </c>
      <c r="S6" s="65">
        <v>81.301254</v>
      </c>
      <c r="U6" s="65" t="s">
        <v>304</v>
      </c>
      <c r="V6" s="65">
        <v>0</v>
      </c>
      <c r="W6" s="65">
        <v>0</v>
      </c>
      <c r="X6" s="65">
        <v>20</v>
      </c>
      <c r="Y6" s="65">
        <v>0</v>
      </c>
      <c r="Z6" s="65">
        <v>31.641718000000001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286</v>
      </c>
      <c r="F8" s="65">
        <v>77.676000000000002</v>
      </c>
      <c r="G8" s="65">
        <v>8.4489999999999998</v>
      </c>
      <c r="H8" s="65">
        <v>13.875</v>
      </c>
      <c r="J8" s="65" t="s">
        <v>286</v>
      </c>
      <c r="K8" s="65">
        <v>6.5519999999999996</v>
      </c>
      <c r="L8" s="65">
        <v>7.5049999999999999</v>
      </c>
    </row>
    <row r="13" spans="1:27" x14ac:dyDescent="0.3">
      <c r="A13" s="70" t="s">
        <v>340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287</v>
      </c>
      <c r="B14" s="69"/>
      <c r="C14" s="69"/>
      <c r="D14" s="69"/>
      <c r="E14" s="69"/>
      <c r="F14" s="69"/>
      <c r="H14" s="69" t="s">
        <v>325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301</v>
      </c>
      <c r="C15" s="65" t="s">
        <v>281</v>
      </c>
      <c r="D15" s="65" t="s">
        <v>282</v>
      </c>
      <c r="E15" s="65" t="s">
        <v>283</v>
      </c>
      <c r="F15" s="65" t="s">
        <v>280</v>
      </c>
      <c r="H15" s="65"/>
      <c r="I15" s="65" t="s">
        <v>301</v>
      </c>
      <c r="J15" s="65" t="s">
        <v>281</v>
      </c>
      <c r="K15" s="65" t="s">
        <v>282</v>
      </c>
      <c r="L15" s="65" t="s">
        <v>283</v>
      </c>
      <c r="M15" s="65" t="s">
        <v>280</v>
      </c>
      <c r="O15" s="65"/>
      <c r="P15" s="65" t="s">
        <v>301</v>
      </c>
      <c r="Q15" s="65" t="s">
        <v>281</v>
      </c>
      <c r="R15" s="65" t="s">
        <v>282</v>
      </c>
      <c r="S15" s="65" t="s">
        <v>283</v>
      </c>
      <c r="T15" s="65" t="s">
        <v>339</v>
      </c>
      <c r="V15" s="65"/>
      <c r="W15" s="65" t="s">
        <v>301</v>
      </c>
      <c r="X15" s="65" t="s">
        <v>281</v>
      </c>
      <c r="Y15" s="65" t="s">
        <v>282</v>
      </c>
      <c r="Z15" s="65" t="s">
        <v>283</v>
      </c>
      <c r="AA15" s="65" t="s">
        <v>280</v>
      </c>
    </row>
    <row r="16" spans="1:27" x14ac:dyDescent="0.3">
      <c r="A16" s="65" t="s">
        <v>288</v>
      </c>
      <c r="B16" s="65">
        <v>450</v>
      </c>
      <c r="C16" s="65">
        <v>650</v>
      </c>
      <c r="D16" s="65">
        <v>0</v>
      </c>
      <c r="E16" s="65">
        <v>3000</v>
      </c>
      <c r="F16" s="65">
        <v>733.93299999999999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24.206257000000001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3.9371002000000002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364.00225999999998</v>
      </c>
    </row>
    <row r="23" spans="1:62" x14ac:dyDescent="0.3">
      <c r="A23" s="70" t="s">
        <v>289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290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292</v>
      </c>
      <c r="P24" s="69"/>
      <c r="Q24" s="69"/>
      <c r="R24" s="69"/>
      <c r="S24" s="69"/>
      <c r="T24" s="69"/>
      <c r="V24" s="69" t="s">
        <v>317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308</v>
      </c>
      <c r="AK24" s="69"/>
      <c r="AL24" s="69"/>
      <c r="AM24" s="69"/>
      <c r="AN24" s="69"/>
      <c r="AO24" s="69"/>
      <c r="AQ24" s="69" t="s">
        <v>293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341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301</v>
      </c>
      <c r="C25" s="65" t="s">
        <v>281</v>
      </c>
      <c r="D25" s="65" t="s">
        <v>282</v>
      </c>
      <c r="E25" s="65" t="s">
        <v>283</v>
      </c>
      <c r="F25" s="65" t="s">
        <v>339</v>
      </c>
      <c r="H25" s="65"/>
      <c r="I25" s="65" t="s">
        <v>301</v>
      </c>
      <c r="J25" s="65" t="s">
        <v>336</v>
      </c>
      <c r="K25" s="65" t="s">
        <v>338</v>
      </c>
      <c r="L25" s="65" t="s">
        <v>283</v>
      </c>
      <c r="M25" s="65" t="s">
        <v>280</v>
      </c>
      <c r="O25" s="65"/>
      <c r="P25" s="65" t="s">
        <v>301</v>
      </c>
      <c r="Q25" s="65" t="s">
        <v>281</v>
      </c>
      <c r="R25" s="65" t="s">
        <v>282</v>
      </c>
      <c r="S25" s="65" t="s">
        <v>283</v>
      </c>
      <c r="T25" s="65" t="s">
        <v>280</v>
      </c>
      <c r="V25" s="65"/>
      <c r="W25" s="65" t="s">
        <v>301</v>
      </c>
      <c r="X25" s="65" t="s">
        <v>281</v>
      </c>
      <c r="Y25" s="65" t="s">
        <v>282</v>
      </c>
      <c r="Z25" s="65" t="s">
        <v>283</v>
      </c>
      <c r="AA25" s="65" t="s">
        <v>280</v>
      </c>
      <c r="AC25" s="65"/>
      <c r="AD25" s="65" t="s">
        <v>335</v>
      </c>
      <c r="AE25" s="65" t="s">
        <v>281</v>
      </c>
      <c r="AF25" s="65" t="s">
        <v>282</v>
      </c>
      <c r="AG25" s="65" t="s">
        <v>283</v>
      </c>
      <c r="AH25" s="65" t="s">
        <v>280</v>
      </c>
      <c r="AJ25" s="65"/>
      <c r="AK25" s="65" t="s">
        <v>301</v>
      </c>
      <c r="AL25" s="65" t="s">
        <v>281</v>
      </c>
      <c r="AM25" s="65" t="s">
        <v>338</v>
      </c>
      <c r="AN25" s="65" t="s">
        <v>283</v>
      </c>
      <c r="AO25" s="65" t="s">
        <v>339</v>
      </c>
      <c r="AQ25" s="65"/>
      <c r="AR25" s="65" t="s">
        <v>301</v>
      </c>
      <c r="AS25" s="65" t="s">
        <v>281</v>
      </c>
      <c r="AT25" s="65" t="s">
        <v>282</v>
      </c>
      <c r="AU25" s="65" t="s">
        <v>283</v>
      </c>
      <c r="AV25" s="65" t="s">
        <v>280</v>
      </c>
      <c r="AX25" s="65"/>
      <c r="AY25" s="65" t="s">
        <v>301</v>
      </c>
      <c r="AZ25" s="65" t="s">
        <v>281</v>
      </c>
      <c r="BA25" s="65" t="s">
        <v>282</v>
      </c>
      <c r="BB25" s="65" t="s">
        <v>283</v>
      </c>
      <c r="BC25" s="65" t="s">
        <v>280</v>
      </c>
      <c r="BE25" s="65"/>
      <c r="BF25" s="65" t="s">
        <v>301</v>
      </c>
      <c r="BG25" s="65" t="s">
        <v>281</v>
      </c>
      <c r="BH25" s="65" t="s">
        <v>282</v>
      </c>
      <c r="BI25" s="65" t="s">
        <v>283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142.70599999999999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2.2083452000000001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1.6601478000000001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18.257797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3.0313159999999999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705.7183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7.7925459999999998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2.6153095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3.1207511000000001</v>
      </c>
    </row>
    <row r="33" spans="1:68" x14ac:dyDescent="0.3">
      <c r="A33" s="70" t="s">
        <v>326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327</v>
      </c>
      <c r="W34" s="69"/>
      <c r="X34" s="69"/>
      <c r="Y34" s="69"/>
      <c r="Z34" s="69"/>
      <c r="AA34" s="69"/>
      <c r="AC34" s="69" t="s">
        <v>311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301</v>
      </c>
      <c r="C35" s="65" t="s">
        <v>281</v>
      </c>
      <c r="D35" s="65" t="s">
        <v>282</v>
      </c>
      <c r="E35" s="65" t="s">
        <v>283</v>
      </c>
      <c r="F35" s="65" t="s">
        <v>280</v>
      </c>
      <c r="H35" s="65"/>
      <c r="I35" s="65" t="s">
        <v>301</v>
      </c>
      <c r="J35" s="65" t="s">
        <v>281</v>
      </c>
      <c r="K35" s="65" t="s">
        <v>282</v>
      </c>
      <c r="L35" s="65" t="s">
        <v>283</v>
      </c>
      <c r="M35" s="65" t="s">
        <v>280</v>
      </c>
      <c r="O35" s="65"/>
      <c r="P35" s="65" t="s">
        <v>301</v>
      </c>
      <c r="Q35" s="65" t="s">
        <v>281</v>
      </c>
      <c r="R35" s="65" t="s">
        <v>282</v>
      </c>
      <c r="S35" s="65" t="s">
        <v>283</v>
      </c>
      <c r="T35" s="65" t="s">
        <v>280</v>
      </c>
      <c r="V35" s="65"/>
      <c r="W35" s="65" t="s">
        <v>301</v>
      </c>
      <c r="X35" s="65" t="s">
        <v>281</v>
      </c>
      <c r="Y35" s="65" t="s">
        <v>282</v>
      </c>
      <c r="Z35" s="65" t="s">
        <v>283</v>
      </c>
      <c r="AA35" s="65" t="s">
        <v>339</v>
      </c>
      <c r="AC35" s="65"/>
      <c r="AD35" s="65" t="s">
        <v>301</v>
      </c>
      <c r="AE35" s="65" t="s">
        <v>281</v>
      </c>
      <c r="AF35" s="65" t="s">
        <v>282</v>
      </c>
      <c r="AG35" s="65" t="s">
        <v>283</v>
      </c>
      <c r="AH35" s="65" t="s">
        <v>280</v>
      </c>
      <c r="AJ35" s="65"/>
      <c r="AK35" s="65" t="s">
        <v>335</v>
      </c>
      <c r="AL35" s="65" t="s">
        <v>281</v>
      </c>
      <c r="AM35" s="65" t="s">
        <v>338</v>
      </c>
      <c r="AN35" s="65" t="s">
        <v>337</v>
      </c>
      <c r="AO35" s="65" t="s">
        <v>280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587.66189999999995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1452.5225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7352.15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3897.2231000000002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166.48168999999999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109.6841</v>
      </c>
    </row>
    <row r="43" spans="1:68" x14ac:dyDescent="0.3">
      <c r="A43" s="70" t="s">
        <v>312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294</v>
      </c>
      <c r="B44" s="69"/>
      <c r="C44" s="69"/>
      <c r="D44" s="69"/>
      <c r="E44" s="69"/>
      <c r="F44" s="69"/>
      <c r="H44" s="69" t="s">
        <v>320</v>
      </c>
      <c r="I44" s="69"/>
      <c r="J44" s="69"/>
      <c r="K44" s="69"/>
      <c r="L44" s="69"/>
      <c r="M44" s="69"/>
      <c r="O44" s="69" t="s">
        <v>295</v>
      </c>
      <c r="P44" s="69"/>
      <c r="Q44" s="69"/>
      <c r="R44" s="69"/>
      <c r="S44" s="69"/>
      <c r="T44" s="69"/>
      <c r="V44" s="69" t="s">
        <v>321</v>
      </c>
      <c r="W44" s="69"/>
      <c r="X44" s="69"/>
      <c r="Y44" s="69"/>
      <c r="Z44" s="69"/>
      <c r="AA44" s="69"/>
      <c r="AC44" s="69" t="s">
        <v>313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296</v>
      </c>
      <c r="AR44" s="69"/>
      <c r="AS44" s="69"/>
      <c r="AT44" s="69"/>
      <c r="AU44" s="69"/>
      <c r="AV44" s="69"/>
      <c r="AX44" s="69" t="s">
        <v>322</v>
      </c>
      <c r="AY44" s="69"/>
      <c r="AZ44" s="69"/>
      <c r="BA44" s="69"/>
      <c r="BB44" s="69"/>
      <c r="BC44" s="69"/>
      <c r="BE44" s="69" t="s">
        <v>323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301</v>
      </c>
      <c r="C45" s="65" t="s">
        <v>281</v>
      </c>
      <c r="D45" s="65" t="s">
        <v>282</v>
      </c>
      <c r="E45" s="65" t="s">
        <v>283</v>
      </c>
      <c r="F45" s="65" t="s">
        <v>339</v>
      </c>
      <c r="H45" s="65"/>
      <c r="I45" s="65" t="s">
        <v>301</v>
      </c>
      <c r="J45" s="65" t="s">
        <v>336</v>
      </c>
      <c r="K45" s="65" t="s">
        <v>282</v>
      </c>
      <c r="L45" s="65" t="s">
        <v>283</v>
      </c>
      <c r="M45" s="65" t="s">
        <v>280</v>
      </c>
      <c r="O45" s="65"/>
      <c r="P45" s="65" t="s">
        <v>335</v>
      </c>
      <c r="Q45" s="65" t="s">
        <v>281</v>
      </c>
      <c r="R45" s="65" t="s">
        <v>282</v>
      </c>
      <c r="S45" s="65" t="s">
        <v>283</v>
      </c>
      <c r="T45" s="65" t="s">
        <v>280</v>
      </c>
      <c r="V45" s="65"/>
      <c r="W45" s="65" t="s">
        <v>301</v>
      </c>
      <c r="X45" s="65" t="s">
        <v>281</v>
      </c>
      <c r="Y45" s="65" t="s">
        <v>282</v>
      </c>
      <c r="Z45" s="65" t="s">
        <v>283</v>
      </c>
      <c r="AA45" s="65" t="s">
        <v>280</v>
      </c>
      <c r="AC45" s="65"/>
      <c r="AD45" s="65" t="s">
        <v>301</v>
      </c>
      <c r="AE45" s="65" t="s">
        <v>281</v>
      </c>
      <c r="AF45" s="65" t="s">
        <v>282</v>
      </c>
      <c r="AG45" s="65" t="s">
        <v>283</v>
      </c>
      <c r="AH45" s="65" t="s">
        <v>339</v>
      </c>
      <c r="AJ45" s="65"/>
      <c r="AK45" s="65" t="s">
        <v>301</v>
      </c>
      <c r="AL45" s="65" t="s">
        <v>281</v>
      </c>
      <c r="AM45" s="65" t="s">
        <v>282</v>
      </c>
      <c r="AN45" s="65" t="s">
        <v>283</v>
      </c>
      <c r="AO45" s="65" t="s">
        <v>280</v>
      </c>
      <c r="AQ45" s="65"/>
      <c r="AR45" s="65" t="s">
        <v>301</v>
      </c>
      <c r="AS45" s="65" t="s">
        <v>281</v>
      </c>
      <c r="AT45" s="65" t="s">
        <v>282</v>
      </c>
      <c r="AU45" s="65" t="s">
        <v>283</v>
      </c>
      <c r="AV45" s="65" t="s">
        <v>280</v>
      </c>
      <c r="AX45" s="65"/>
      <c r="AY45" s="65" t="s">
        <v>335</v>
      </c>
      <c r="AZ45" s="65" t="s">
        <v>336</v>
      </c>
      <c r="BA45" s="65" t="s">
        <v>282</v>
      </c>
      <c r="BB45" s="65" t="s">
        <v>283</v>
      </c>
      <c r="BC45" s="65" t="s">
        <v>280</v>
      </c>
      <c r="BE45" s="65"/>
      <c r="BF45" s="65" t="s">
        <v>301</v>
      </c>
      <c r="BG45" s="65" t="s">
        <v>281</v>
      </c>
      <c r="BH45" s="65" t="s">
        <v>282</v>
      </c>
      <c r="BI45" s="65" t="s">
        <v>337</v>
      </c>
      <c r="BJ45" s="65" t="s">
        <v>280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17.822918000000001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14.676156000000001</v>
      </c>
      <c r="O46" s="65" t="s">
        <v>297</v>
      </c>
      <c r="P46" s="65">
        <v>600</v>
      </c>
      <c r="Q46" s="65">
        <v>800</v>
      </c>
      <c r="R46" s="65">
        <v>0</v>
      </c>
      <c r="S46" s="65">
        <v>10000</v>
      </c>
      <c r="T46" s="65">
        <v>597.47235000000001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1.3381819E-2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4.6825165999999996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202.10319999999999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112.02209499999999</v>
      </c>
      <c r="AX46" s="65" t="s">
        <v>276</v>
      </c>
      <c r="AY46" s="65"/>
      <c r="AZ46" s="65"/>
      <c r="BA46" s="65"/>
      <c r="BB46" s="65"/>
      <c r="BC46" s="65"/>
      <c r="BE46" s="65" t="s">
        <v>314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6" sqref="H3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329</v>
      </c>
      <c r="B2" s="61" t="s">
        <v>330</v>
      </c>
      <c r="C2" s="61" t="s">
        <v>298</v>
      </c>
      <c r="D2" s="61">
        <v>49</v>
      </c>
      <c r="E2" s="61">
        <v>2616.9762999999998</v>
      </c>
      <c r="F2" s="61">
        <v>455.16451999999998</v>
      </c>
      <c r="G2" s="61">
        <v>49.508896</v>
      </c>
      <c r="H2" s="61">
        <v>26.754321999999998</v>
      </c>
      <c r="I2" s="61">
        <v>22.754572</v>
      </c>
      <c r="J2" s="61">
        <v>81.301254</v>
      </c>
      <c r="K2" s="61">
        <v>46.144835999999998</v>
      </c>
      <c r="L2" s="61">
        <v>35.156413999999998</v>
      </c>
      <c r="M2" s="61">
        <v>31.641718000000001</v>
      </c>
      <c r="N2" s="61">
        <v>2.8447977999999998</v>
      </c>
      <c r="O2" s="61">
        <v>17.179068000000001</v>
      </c>
      <c r="P2" s="61">
        <v>1023.8395400000001</v>
      </c>
      <c r="Q2" s="61">
        <v>31.35858</v>
      </c>
      <c r="R2" s="61">
        <v>733.93299999999999</v>
      </c>
      <c r="S2" s="61">
        <v>137.15119999999999</v>
      </c>
      <c r="T2" s="61">
        <v>7161.3819999999996</v>
      </c>
      <c r="U2" s="61">
        <v>3.9371002000000002</v>
      </c>
      <c r="V2" s="61">
        <v>24.206257000000001</v>
      </c>
      <c r="W2" s="61">
        <v>364.00225999999998</v>
      </c>
      <c r="X2" s="61">
        <v>142.70599999999999</v>
      </c>
      <c r="Y2" s="61">
        <v>2.2083452000000001</v>
      </c>
      <c r="Z2" s="61">
        <v>1.6601478000000001</v>
      </c>
      <c r="AA2" s="61">
        <v>18.257797</v>
      </c>
      <c r="AB2" s="61">
        <v>3.0313159999999999</v>
      </c>
      <c r="AC2" s="61">
        <v>705.7183</v>
      </c>
      <c r="AD2" s="61">
        <v>7.7925459999999998</v>
      </c>
      <c r="AE2" s="61">
        <v>2.6153095</v>
      </c>
      <c r="AF2" s="61">
        <v>3.1207511000000001</v>
      </c>
      <c r="AG2" s="61">
        <v>587.66189999999995</v>
      </c>
      <c r="AH2" s="61">
        <v>356.0018</v>
      </c>
      <c r="AI2" s="61">
        <v>231.66013000000001</v>
      </c>
      <c r="AJ2" s="61">
        <v>1452.5225</v>
      </c>
      <c r="AK2" s="61">
        <v>7352.15</v>
      </c>
      <c r="AL2" s="61">
        <v>166.48168999999999</v>
      </c>
      <c r="AM2" s="61">
        <v>3897.2231000000002</v>
      </c>
      <c r="AN2" s="61">
        <v>109.6841</v>
      </c>
      <c r="AO2" s="61">
        <v>17.822918000000001</v>
      </c>
      <c r="AP2" s="61">
        <v>13.470261000000001</v>
      </c>
      <c r="AQ2" s="61">
        <v>4.3526563999999999</v>
      </c>
      <c r="AR2" s="61">
        <v>14.676156000000001</v>
      </c>
      <c r="AS2" s="61">
        <v>597.47235000000001</v>
      </c>
      <c r="AT2" s="61">
        <v>1.3381819E-2</v>
      </c>
      <c r="AU2" s="61">
        <v>4.6825165999999996</v>
      </c>
      <c r="AV2" s="61">
        <v>202.10319999999999</v>
      </c>
      <c r="AW2" s="61">
        <v>112.02209499999999</v>
      </c>
      <c r="AX2" s="61">
        <v>0.35053948000000001</v>
      </c>
      <c r="AY2" s="61">
        <v>1.2263092</v>
      </c>
      <c r="AZ2" s="61">
        <v>313.60793999999999</v>
      </c>
      <c r="BA2" s="61">
        <v>64.470399999999998</v>
      </c>
      <c r="BB2" s="61">
        <v>19.901683999999999</v>
      </c>
      <c r="BC2" s="61">
        <v>25.419115000000001</v>
      </c>
      <c r="BD2" s="61">
        <v>19.13944</v>
      </c>
      <c r="BE2" s="61">
        <v>0.88326435999999997</v>
      </c>
      <c r="BF2" s="61">
        <v>4.9045624999999999</v>
      </c>
      <c r="BG2" s="61">
        <v>1.3877448000000001E-2</v>
      </c>
      <c r="BH2" s="61">
        <v>2.1386497000000001E-2</v>
      </c>
      <c r="BI2" s="61">
        <v>1.539724E-2</v>
      </c>
      <c r="BJ2" s="61">
        <v>6.6786504999999996E-2</v>
      </c>
      <c r="BK2" s="61">
        <v>1.067496E-3</v>
      </c>
      <c r="BL2" s="61">
        <v>0.34987265000000001</v>
      </c>
      <c r="BM2" s="61">
        <v>4.8938006999999999</v>
      </c>
      <c r="BN2" s="61">
        <v>1.3525275999999999</v>
      </c>
      <c r="BO2" s="61">
        <v>69.203249999999997</v>
      </c>
      <c r="BP2" s="61">
        <v>15.076729</v>
      </c>
      <c r="BQ2" s="61">
        <v>22.486571999999999</v>
      </c>
      <c r="BR2" s="61">
        <v>84.562690000000003</v>
      </c>
      <c r="BS2" s="61">
        <v>20.592428000000002</v>
      </c>
      <c r="BT2" s="61">
        <v>14.975531</v>
      </c>
      <c r="BU2" s="61">
        <v>0.26025572000000002</v>
      </c>
      <c r="BV2" s="61">
        <v>6.7273890000000003E-2</v>
      </c>
      <c r="BW2" s="61">
        <v>1.0247915999999999</v>
      </c>
      <c r="BX2" s="61">
        <v>1.4475696</v>
      </c>
      <c r="BY2" s="61">
        <v>0.18066341999999999</v>
      </c>
      <c r="BZ2" s="61">
        <v>7.5012530000000003E-4</v>
      </c>
      <c r="CA2" s="61">
        <v>0.90587485000000001</v>
      </c>
      <c r="CB2" s="61">
        <v>5.9705479999999998E-2</v>
      </c>
      <c r="CC2" s="61">
        <v>0.1272346</v>
      </c>
      <c r="CD2" s="61">
        <v>1.8403031999999999</v>
      </c>
      <c r="CE2" s="61">
        <v>6.0939748000000002E-2</v>
      </c>
      <c r="CF2" s="61">
        <v>0.17518829</v>
      </c>
      <c r="CG2" s="61">
        <v>2.4750000000000001E-7</v>
      </c>
      <c r="CH2" s="61">
        <v>2.3800986E-2</v>
      </c>
      <c r="CI2" s="61">
        <v>1.5350295999999999E-2</v>
      </c>
      <c r="CJ2" s="61">
        <v>3.9255407</v>
      </c>
      <c r="CK2" s="61">
        <v>1.0636727E-2</v>
      </c>
      <c r="CL2" s="61">
        <v>2.2337391000000002</v>
      </c>
      <c r="CM2" s="61">
        <v>4.5057343999999997</v>
      </c>
      <c r="CN2" s="61">
        <v>3224.1480000000001</v>
      </c>
      <c r="CO2" s="61">
        <v>5492.2163</v>
      </c>
      <c r="CP2" s="61">
        <v>2948.6500999999998</v>
      </c>
      <c r="CQ2" s="61">
        <v>1109.5525</v>
      </c>
      <c r="CR2" s="61">
        <v>576.58416999999997</v>
      </c>
      <c r="CS2" s="61">
        <v>780.64795000000004</v>
      </c>
      <c r="CT2" s="61">
        <v>3091.2741999999998</v>
      </c>
      <c r="CU2" s="61">
        <v>1703.9636</v>
      </c>
      <c r="CV2" s="61">
        <v>2411.6071999999999</v>
      </c>
      <c r="CW2" s="61">
        <v>1905.0151000000001</v>
      </c>
      <c r="CX2" s="61">
        <v>571.56164999999999</v>
      </c>
      <c r="CY2" s="61">
        <v>4299.8413</v>
      </c>
      <c r="CZ2" s="61">
        <v>1757.2173</v>
      </c>
      <c r="DA2" s="61">
        <v>4691.9110000000001</v>
      </c>
      <c r="DB2" s="61">
        <v>4839.5519999999997</v>
      </c>
      <c r="DC2" s="61">
        <v>6370.732</v>
      </c>
      <c r="DD2" s="61">
        <v>9116.1810000000005</v>
      </c>
      <c r="DE2" s="61">
        <v>2033.1948</v>
      </c>
      <c r="DF2" s="61">
        <v>5133.8266999999996</v>
      </c>
      <c r="DG2" s="61">
        <v>2218.3281000000002</v>
      </c>
      <c r="DH2" s="61">
        <v>65.817535000000007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64.470399999999998</v>
      </c>
      <c r="B6">
        <f>BB2</f>
        <v>19.901683999999999</v>
      </c>
      <c r="C6">
        <f>BC2</f>
        <v>25.419115000000001</v>
      </c>
      <c r="D6">
        <f>BD2</f>
        <v>19.13944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26540</v>
      </c>
      <c r="C2" s="56">
        <f ca="1">YEAR(TODAY())-YEAR(B2)+IF(TODAY()&gt;=DATE(YEAR(TODAY()),MONTH(B2),DAY(B2)),0,-1)</f>
        <v>49</v>
      </c>
      <c r="E2" s="52">
        <v>155.19999999999999</v>
      </c>
      <c r="F2" s="53" t="s">
        <v>39</v>
      </c>
      <c r="G2" s="52">
        <v>51.8</v>
      </c>
      <c r="H2" s="51" t="s">
        <v>41</v>
      </c>
      <c r="I2" s="72">
        <f>ROUND(G3/E3^2,1)</f>
        <v>21.5</v>
      </c>
    </row>
    <row r="3" spans="1:9" x14ac:dyDescent="0.3">
      <c r="E3" s="51">
        <f>E2/100</f>
        <v>1.5519999999999998</v>
      </c>
      <c r="F3" s="51" t="s">
        <v>40</v>
      </c>
      <c r="G3" s="51">
        <f>G2</f>
        <v>51.8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송민희, ID : H1800145)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03일 14:06:05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44776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49</v>
      </c>
      <c r="G12" s="137"/>
      <c r="H12" s="137"/>
      <c r="I12" s="137"/>
      <c r="K12" s="128">
        <f>'개인정보 및 신체계측 입력'!E2</f>
        <v>155.19999999999999</v>
      </c>
      <c r="L12" s="129"/>
      <c r="M12" s="122">
        <f>'개인정보 및 신체계측 입력'!G2</f>
        <v>51.8</v>
      </c>
      <c r="N12" s="123"/>
      <c r="O12" s="118" t="s">
        <v>271</v>
      </c>
      <c r="P12" s="112"/>
      <c r="Q12" s="115">
        <f>'개인정보 및 신체계측 입력'!I2</f>
        <v>21.5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송민희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77.676000000000002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8.4489999999999998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13.875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7.5</v>
      </c>
      <c r="L72" s="36" t="s">
        <v>53</v>
      </c>
      <c r="M72" s="36">
        <f>ROUND('DRIs DATA'!K8,1)</f>
        <v>6.6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97.86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201.72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142.71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202.09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73.459999999999994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490.14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178.23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2022-08-03T08:01:03Z</dcterms:modified>
</cp:coreProperties>
</file>