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7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<sst xmlns="http://schemas.openxmlformats.org/spreadsheetml/2006/main" count="692" uniqueCount="339">
  <si>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</si>
  <si>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</si>
  <si>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</si>
  <si>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</si>
  <si>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</si>
  <si>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</si>
  <si>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</si>
  <si>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</si>
  <si>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</si>
  <si>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</si>
  <si>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</si>
  <si>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</si>
  <si>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</si>
  <si>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</si>
  <si>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</si>
  <si>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</si>
  <si>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</si>
  <si>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</si>
  <si>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</si>
  <si>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</si>
  <si>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</si>
  <si>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</si>
  <si>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</si>
  <si>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</si>
  <si>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</si>
  <si>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</si>
  <si>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</si>
  <si>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</si>
  <si>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</si>
  <si>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</si>
  <si>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</si>
  <si>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</si>
  <si>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</si>
  <si>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</si>
  <si>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</si>
  <si>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</si>
  <si>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</si>
  <si>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</si>
  <si>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</si>
  <si>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</si>
  <si>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</si>
  <si>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</si>
  <si>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</si>
  <si>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</si>
  <si>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</si>
  <si>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</si>
  <si>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</si>
  <si>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</si>
  <si>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</si>
  <si>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</si>
  <si>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</si>
  <si>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</si>
  <si>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</si>
  <si>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</si>
  <si>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</si>
  <si>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</si>
  <si>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</si>
  <si>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</si>
  <si>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</si>
  <si>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</si>
  <si>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</si>
  <si>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</si>
  <si>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</si>
  <si>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</si>
  <si>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</si>
  <si>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</si>
  <si>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</si>
  <si>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</si>
  <si>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</si>
  <si>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</si>
  <si>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</si>
  <si>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</si>
  <si>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</si>
  <si>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</si>
  <si>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</si>
  <si>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</si>
  <si>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</si>
  <si>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</si>
  <si>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</si>
  <si>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</si>
  <si>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</si>
  <si>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</si>
  <si>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</si>
  <si>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</si>
  <si>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</si>
  <si>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</si>
  <si>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</si>
  <si>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</si>
  <si>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</si>
  <si>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</si>
  <si>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</si>
  <si>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</si>
  <si>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</si>
  <si>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</si>
  <si>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</si>
  <si>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</si>
  <si>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</si>
  <si>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</si>
  <si>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</si>
  <si>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</si>
  <si>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</si>
  <si>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</si>
  <si>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</si>
  <si>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</si>
  <si>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</si>
  <si>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</si>
  <si>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</si>
  <si>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</si>
  <si>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</si>
  <si>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</si>
  <si>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</si>
  <si>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</si>
  <si>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</si>
  <si>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</si>
  <si>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</si>
  <si>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</si>
  <si>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</si>
  <si>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</si>
  <si>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</si>
  <si>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</si>
  <si>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</si>
  <si>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</si>
  <si>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</si>
  <si>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</si>
  <si>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</si>
  <si>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</si>
  <si>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</si>
  <si>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</si>
  <si>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</si>
  <si>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</si>
  <si>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</si>
  <si>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</si>
  <si>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</si>
  <si>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</si>
  <si>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</si>
  <si>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</si>
  <si>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</si>
  <si>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</si>
  <si>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</si>
  <si>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</si>
  <si>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</si>
  <si>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</si>
  <si>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</si>
  <si>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</si>
  <si>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</si>
  <si>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</si>
  <si>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</si>
  <si>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</si>
  <si>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</si>
  <si>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</si>
  <si>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</si>
  <si>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</si>
  <si>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</si>
  <si>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</si>
  <si>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</si>
  <si>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</si>
  <si>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</si>
  <si>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</si>
  <si>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</si>
  <si>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</si>
  <si>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</si>
  <si>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</si>
  <si>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</si>
  <si>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</si>
  <si>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</si>
  <si>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</si>
  <si>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</si>
  <si>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</si>
  <si>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</si>
  <si>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</si>
  <si>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</si>
  <si>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</si>
  <si>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</si>
  <si>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</si>
  <si>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</si>
  <si>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</si>
  <si>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</si>
  <si>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</si>
  <si>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</si>
  <si>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</si>
  <si>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</si>
  <si>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</si>
  <si>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</si>
  <si>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</si>
  <si>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</si>
  <si>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</si>
  <si>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</si>
  <si>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</si>
  <si>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</si>
  <si>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</si>
  <si>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</si>
  <si>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</si>
  <si>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</si>
  <si>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</si>
  <si>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</si>
  <si>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</si>
  <si>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</si>
  <si>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</si>
  <si>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</si>
  <si>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</si>
  <si>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</si>
  <si>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</si>
  <si>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</si>
  <si>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</si>
  <si>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</si>
  <si>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</si>
  <si>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</si>
  <si>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</si>
  <si>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</si>
  <si>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</si>
  <si>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</si>
  <si>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</si>
  <si>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</si>
  <si>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</si>
  <si>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</si>
  <si>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</si>
  <si>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</si>
  <si>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</si>
  <si>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</si>
  <si>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</si>
  <si>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</si>
  <si>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</si>
  <si>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</si>
  <si>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</si>
  <si>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</si>
  <si>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</si>
  <si>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</si>
  <si>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</si>
  <si>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</si>
  <si>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</si>
  <si>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</si>
  <si>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</si>
  <si>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</si>
  <si>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</si>
  <si>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</si>
  <si>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</si>
  <si>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</si>
  <si>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</si>
  <si>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</si>
  <si>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</si>
  <si>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</si>
  <si>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</si>
  <si>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</si>
  <si>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</si>
  <si>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</si>
  <si>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</si>
  <si>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</si>
  <si>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</si>
  <si>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</si>
  <si>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</si>
  <si>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</si>
  <si>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</si>
  <si>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</si>
  <si>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</si>
  <si>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</si>
  <si>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</si>
  <si>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</si>
  <si>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</si>
  <si>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</si>
  <si>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</si>
  <si>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</si>
  <si>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</si>
  <si>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</si>
  <si>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</si>
  <si>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</si>
  <si>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</si>
  <si>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</si>
  <si>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</si>
  <si>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</si>
  <si>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</si>
  <si>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</si>
  <si>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</si>
  <si>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</si>
  <si>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</si>
  <si>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</si>
  <si>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</si>
  <si>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</si>
  <si>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조재홍, ID : H1800146)</t>
  </si>
  <si>
    <t>출력시각</t>
    <phoneticPr fontId="1" type="noConversion"/>
  </si>
  <si>
    <t>2022년 08월 09일 14:45:35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</si>
  <si>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</si>
  <si>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</si>
  <si>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</si>
  <si>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</si>
  <si>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</si>
  <si>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</si>
  <si>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</si>
  <si>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</si>
  <si>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</si>
  <si>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</si>
  <si>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</si>
  <si>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</si>
  <si>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</si>
  <si>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</si>
  <si>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</si>
  <si>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</si>
  <si>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</si>
  <si>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</si>
  <si>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</si>
  <si>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</si>
  <si>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</si>
  <si>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</si>
  <si>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</si>
  <si>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</si>
  <si>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</si>
  <si>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</si>
  <si>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</si>
  <si>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</si>
  <si>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</si>
  <si>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</si>
  <si>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</si>
  <si>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</si>
  <si>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</si>
  <si>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</si>
  <si>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</si>
  <si>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</si>
  <si>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</si>
  <si>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</si>
  <si>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</si>
  <si>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</si>
  <si>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</si>
  <si>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</si>
  <si>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</si>
  <si>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</si>
  <si>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</si>
  <si>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</si>
  <si>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</si>
  <si>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</si>
  <si>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</si>
  <si>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</si>
  <si>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</si>
  <si>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</si>
  <si>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</si>
  <si>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</si>
  <si>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</si>
  <si>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</si>
  <si>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H1800146</t>
  </si>
  <si>
    <t>조재홍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</si>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</sst>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98.585470000000001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35384"/>
        <c:axId val="263735776"/>
      </c:barChart>
      <c:catAx>
        <c:axId val="26373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35776"/>
        <c:crosses val="autoZero"/>
        <c:auto val="1"/>
        <c:lblAlgn val="ctr"/>
        <c:lblOffset val="100"/>
        <c:noMultiLvlLbl val="0"/>
      </c:catAx>
      <c:valAx>
        <c:axId val="26373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3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3.7469087000000001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191416"/>
        <c:axId val="762187888"/>
      </c:barChart>
      <c:catAx>
        <c:axId val="76219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187888"/>
        <c:crosses val="autoZero"/>
        <c:auto val="1"/>
        <c:lblAlgn val="ctr"/>
        <c:lblOffset val="100"/>
        <c:noMultiLvlLbl val="0"/>
      </c:catAx>
      <c:valAx>
        <c:axId val="76218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19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1.7473966000000001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188280"/>
        <c:axId val="762188672"/>
      </c:barChart>
      <c:catAx>
        <c:axId val="76218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188672"/>
        <c:crosses val="autoZero"/>
        <c:auto val="1"/>
        <c:lblAlgn val="ctr"/>
        <c:lblOffset val="100"/>
        <c:noMultiLvlLbl val="0"/>
      </c:catAx>
      <c:valAx>
        <c:axId val="76218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18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1758.9054000000001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21976"/>
        <c:axId val="608220800"/>
      </c:barChart>
      <c:catAx>
        <c:axId val="60822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20800"/>
        <c:crosses val="autoZero"/>
        <c:auto val="1"/>
        <c:lblAlgn val="ctr"/>
        <c:lblOffset val="100"/>
        <c:noMultiLvlLbl val="0"/>
      </c:catAx>
      <c:valAx>
        <c:axId val="60822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2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5320.2070000000003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20016"/>
        <c:axId val="608222368"/>
      </c:barChart>
      <c:catAx>
        <c:axId val="60822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22368"/>
        <c:crosses val="autoZero"/>
        <c:auto val="1"/>
        <c:lblAlgn val="ctr"/>
        <c:lblOffset val="100"/>
        <c:noMultiLvlLbl val="0"/>
      </c:catAx>
      <c:valAx>
        <c:axId val="608222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2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166.83279999999999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20408"/>
        <c:axId val="608219232"/>
      </c:barChart>
      <c:catAx>
        <c:axId val="60822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19232"/>
        <c:crosses val="autoZero"/>
        <c:auto val="1"/>
        <c:lblAlgn val="ctr"/>
        <c:lblOffset val="100"/>
        <c:noMultiLvlLbl val="0"/>
      </c:catAx>
      <c:valAx>
        <c:axId val="60821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2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222.74483000000001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21192"/>
        <c:axId val="97230928"/>
      </c:barChart>
      <c:catAx>
        <c:axId val="60822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230928"/>
        <c:crosses val="autoZero"/>
        <c:auto val="1"/>
        <c:lblAlgn val="ctr"/>
        <c:lblOffset val="100"/>
        <c:noMultiLvlLbl val="0"/>
      </c:catAx>
      <c:valAx>
        <c:axId val="9723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2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17.137888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7228968"/>
        <c:axId val="97229360"/>
      </c:barChart>
      <c:catAx>
        <c:axId val="9722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229360"/>
        <c:crosses val="autoZero"/>
        <c:auto val="1"/>
        <c:lblAlgn val="ctr"/>
        <c:lblOffset val="100"/>
        <c:noMultiLvlLbl val="0"/>
      </c:catAx>
      <c:valAx>
        <c:axId val="97229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722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1530.8496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7231320"/>
        <c:axId val="97230144"/>
      </c:barChart>
      <c:catAx>
        <c:axId val="9723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230144"/>
        <c:crosses val="autoZero"/>
        <c:auto val="1"/>
        <c:lblAlgn val="ctr"/>
        <c:lblOffset val="100"/>
        <c:noMultiLvlLbl val="0"/>
      </c:catAx>
      <c:valAx>
        <c:axId val="97230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723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7.2929129999999995E-2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7231712"/>
        <c:axId val="97228184"/>
      </c:barChart>
      <c:catAx>
        <c:axId val="9723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228184"/>
        <c:crosses val="autoZero"/>
        <c:auto val="1"/>
        <c:lblAlgn val="ctr"/>
        <c:lblOffset val="100"/>
        <c:noMultiLvlLbl val="0"/>
      </c:catAx>
      <c:valAx>
        <c:axId val="9722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72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6.2832080000000001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055000"/>
        <c:axId val="689056568"/>
      </c:barChart>
      <c:catAx>
        <c:axId val="68905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056568"/>
        <c:crosses val="autoZero"/>
        <c:auto val="1"/>
        <c:lblAlgn val="ctr"/>
        <c:lblOffset val="100"/>
        <c:noMultiLvlLbl val="0"/>
      </c:catAx>
      <c:valAx>
        <c:axId val="689056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05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47.371105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500080"/>
        <c:axId val="822500864"/>
      </c:barChart>
      <c:catAx>
        <c:axId val="82250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500864"/>
        <c:crosses val="autoZero"/>
        <c:auto val="1"/>
        <c:lblAlgn val="ctr"/>
        <c:lblOffset val="100"/>
        <c:noMultiLvlLbl val="0"/>
      </c:catAx>
      <c:valAx>
        <c:axId val="822500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50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273.50304999999997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053824"/>
        <c:axId val="689057352"/>
      </c:barChart>
      <c:catAx>
        <c:axId val="68905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057352"/>
        <c:crosses val="autoZero"/>
        <c:auto val="1"/>
        <c:lblAlgn val="ctr"/>
        <c:lblOffset val="100"/>
        <c:noMultiLvlLbl val="0"/>
      </c:catAx>
      <c:valAx>
        <c:axId val="68905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0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112.14631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054216"/>
        <c:axId val="689054608"/>
      </c:barChart>
      <c:catAx>
        <c:axId val="68905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054608"/>
        <c:crosses val="autoZero"/>
        <c:auto val="1"/>
        <c:lblAlgn val="ctr"/>
        <c:lblOffset val="100"/>
        <c:noMultiLvlLbl val="0"/>
      </c:catAx>
      <c:valAx>
        <c:axId val="68905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05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9.43</c:v>
                </c:pt>
                <c:pt idx="1">
                  <c:v>13.089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4723024"/>
        <c:axId val="204723808"/>
      </c:barChart>
      <c:catAx>
        <c:axId val="20472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23808"/>
        <c:crosses val="autoZero"/>
        <c:auto val="1"/>
        <c:lblAlgn val="ctr"/>
        <c:lblOffset val="100"/>
        <c:noMultiLvlLbl val="0"/>
      </c:catAx>
      <c:valAx>
        <c:axId val="20472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2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14.047307</c:v>
                </c:pt>
                <c:pt idx="1">
                  <c:v>18.627855</c:v>
                </c:pt>
                <c:pt idx="2">
                  <c:v>22.112604000000001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1053.7760000000001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633408"/>
        <c:axId val="789634192"/>
      </c:barChart>
      <c:catAx>
        <c:axId val="7896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634192"/>
        <c:crosses val="autoZero"/>
        <c:auto val="1"/>
        <c:lblAlgn val="ctr"/>
        <c:lblOffset val="100"/>
        <c:noMultiLvlLbl val="0"/>
      </c:catAx>
      <c:valAx>
        <c:axId val="789634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6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33.703682000000001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634584"/>
        <c:axId val="789631840"/>
      </c:barChart>
      <c:catAx>
        <c:axId val="78963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631840"/>
        <c:crosses val="autoZero"/>
        <c:auto val="1"/>
        <c:lblAlgn val="ctr"/>
        <c:lblOffset val="100"/>
        <c:noMultiLvlLbl val="0"/>
      </c:catAx>
      <c:valAx>
        <c:axId val="78963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63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73.459000000000003</c:v>
                </c:pt>
                <c:pt idx="1">
                  <c:v>9.6110000000000007</c:v>
                </c:pt>
                <c:pt idx="2">
                  <c:v>16.931000000000001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9632232"/>
        <c:axId val="789632624"/>
      </c:barChart>
      <c:catAx>
        <c:axId val="78963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632624"/>
        <c:crosses val="autoZero"/>
        <c:auto val="1"/>
        <c:lblAlgn val="ctr"/>
        <c:lblOffset val="100"/>
        <c:noMultiLvlLbl val="0"/>
      </c:catAx>
      <c:valAx>
        <c:axId val="78963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63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2642.8462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631056"/>
        <c:axId val="788585992"/>
      </c:barChart>
      <c:catAx>
        <c:axId val="78963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585992"/>
        <c:crosses val="autoZero"/>
        <c:auto val="1"/>
        <c:lblAlgn val="ctr"/>
        <c:lblOffset val="100"/>
        <c:noMultiLvlLbl val="0"/>
      </c:catAx>
      <c:valAx>
        <c:axId val="788585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63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222.62851000000001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582856"/>
        <c:axId val="788583248"/>
      </c:barChart>
      <c:catAx>
        <c:axId val="78858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583248"/>
        <c:crosses val="autoZero"/>
        <c:auto val="1"/>
        <c:lblAlgn val="ctr"/>
        <c:lblOffset val="100"/>
        <c:noMultiLvlLbl val="0"/>
      </c:catAx>
      <c:valAx>
        <c:axId val="788583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58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895.50945999999999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585208"/>
        <c:axId val="788584032"/>
      </c:barChart>
      <c:catAx>
        <c:axId val="78858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584032"/>
        <c:crosses val="autoZero"/>
        <c:auto val="1"/>
        <c:lblAlgn val="ctr"/>
        <c:lblOffset val="100"/>
        <c:noMultiLvlLbl val="0"/>
      </c:catAx>
      <c:valAx>
        <c:axId val="78858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58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4.9401250000000001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497728"/>
        <c:axId val="822499688"/>
      </c:barChart>
      <c:catAx>
        <c:axId val="82249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499688"/>
        <c:crosses val="autoZero"/>
        <c:auto val="1"/>
        <c:lblAlgn val="ctr"/>
        <c:lblOffset val="100"/>
        <c:noMultiLvlLbl val="0"/>
      </c:catAx>
      <c:valAx>
        <c:axId val="82249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4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11745.165999999999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584816"/>
        <c:axId val="788585600"/>
      </c:barChart>
      <c:catAx>
        <c:axId val="78858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585600"/>
        <c:crosses val="autoZero"/>
        <c:auto val="1"/>
        <c:lblAlgn val="ctr"/>
        <c:lblOffset val="100"/>
        <c:noMultiLvlLbl val="0"/>
      </c:catAx>
      <c:valAx>
        <c:axId val="78858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58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27.797089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152696"/>
        <c:axId val="606154264"/>
      </c:barChart>
      <c:catAx>
        <c:axId val="60615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154264"/>
        <c:crosses val="autoZero"/>
        <c:auto val="1"/>
        <c:lblAlgn val="ctr"/>
        <c:lblOffset val="100"/>
        <c:noMultiLvlLbl val="0"/>
      </c:catAx>
      <c:valAx>
        <c:axId val="60615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15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3.6201658000000001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153480"/>
        <c:axId val="606151520"/>
      </c:barChart>
      <c:catAx>
        <c:axId val="60615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151520"/>
        <c:crosses val="autoZero"/>
        <c:auto val="1"/>
        <c:lblAlgn val="ctr"/>
        <c:lblOffset val="100"/>
        <c:noMultiLvlLbl val="0"/>
      </c:catAx>
      <c:valAx>
        <c:axId val="60615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1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539.47893999999997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546552"/>
        <c:axId val="821546944"/>
      </c:barChart>
      <c:catAx>
        <c:axId val="82154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546944"/>
        <c:crosses val="autoZero"/>
        <c:auto val="1"/>
        <c:lblAlgn val="ctr"/>
        <c:lblOffset val="100"/>
        <c:noMultiLvlLbl val="0"/>
      </c:catAx>
      <c:valAx>
        <c:axId val="82154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54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2.0257893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547728"/>
        <c:axId val="821545768"/>
      </c:barChart>
      <c:catAx>
        <c:axId val="82154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545768"/>
        <c:crosses val="autoZero"/>
        <c:auto val="1"/>
        <c:lblAlgn val="ctr"/>
        <c:lblOffset val="100"/>
        <c:noMultiLvlLbl val="0"/>
      </c:catAx>
      <c:valAx>
        <c:axId val="821545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54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24.506018000000001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548512"/>
        <c:axId val="821546160"/>
      </c:barChart>
      <c:catAx>
        <c:axId val="82154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546160"/>
        <c:crosses val="autoZero"/>
        <c:auto val="1"/>
        <c:lblAlgn val="ctr"/>
        <c:lblOffset val="100"/>
        <c:noMultiLvlLbl val="0"/>
      </c:catAx>
      <c:valAx>
        <c:axId val="82154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5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3.6201658000000001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545376"/>
        <c:axId val="822498120"/>
      </c:barChart>
      <c:catAx>
        <c:axId val="82154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498120"/>
        <c:crosses val="autoZero"/>
        <c:auto val="1"/>
        <c:lblAlgn val="ctr"/>
        <c:lblOffset val="100"/>
        <c:noMultiLvlLbl val="0"/>
      </c:catAx>
      <c:valAx>
        <c:axId val="82249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5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978.9742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498904"/>
        <c:axId val="822499296"/>
      </c:barChart>
      <c:catAx>
        <c:axId val="82249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499296"/>
        <c:crosses val="autoZero"/>
        <c:auto val="1"/>
        <c:lblAlgn val="ctr"/>
        <c:lblOffset val="100"/>
        <c:noMultiLvlLbl val="0"/>
      </c:catAx>
      <c:valAx>
        <c:axId val="82249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49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11.571675000000001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190240"/>
        <c:axId val="762189456"/>
      </c:barChart>
      <c:catAx>
        <c:axId val="76219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189456"/>
        <c:crosses val="autoZero"/>
        <c:auto val="1"/>
        <c:lblAlgn val="ctr"/>
        <c:lblOffset val="100"/>
        <c:noMultiLvlLbl val="0"/>
      </c:catAx>
      <c:valAx>
        <c:axId val="76218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19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조재홍, ID : H1800146)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08월 09일 14:45:35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2642.8462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98.585470000000001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47.371105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73.459000000000003</v>
      </c>
      <c r="G8" s="60">
        <f>'DRIs DATA 입력'!G8</f>
        <v>9.6110000000000007</v>
      </c>
      <c r="H8" s="60">
        <f>'DRIs DATA 입력'!H8</f>
        <v>16.931000000000001</v>
      </c>
      <c r="I8" s="47"/>
      <c r="J8" s="60" t="s">
        <v>217</v>
      </c>
      <c r="K8" s="60">
        <f>'DRIs DATA 입력'!K8</f>
        <v>9.43</v>
      </c>
      <c r="L8" s="60">
        <f>'DRIs DATA 입력'!L8</f>
        <v>13.089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1053.7760000000001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33.703682000000001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4.9401250000000001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539.47893999999997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222.62851000000001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2.7026059999999998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2.0257893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24.506018000000001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3.6201658000000001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978.9742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11.571675000000001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3.7469087000000001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1.7473966000000001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895.50945999999999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1758.9054000000001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11745.165999999999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5320.2070000000003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166.83279999999999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222.74483000000001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27.797089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17.137888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1530.8496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7.2929129999999995E-2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6.2832080000000001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273.50304999999997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112.14631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3" sqref="J53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 x14ac:dyDescent="0.3">
      <c r="A3" s="69" t="s">
        <v>280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281</v>
      </c>
      <c r="B4" s="68"/>
      <c r="C4" s="68"/>
      <c r="E4" s="70" t="s">
        <v>282</v>
      </c>
      <c r="F4" s="71"/>
      <c r="G4" s="71"/>
      <c r="H4" s="72"/>
      <c r="J4" s="70" t="s">
        <v>283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284</v>
      </c>
      <c r="V4" s="68"/>
      <c r="W4" s="68"/>
      <c r="X4" s="68"/>
      <c r="Y4" s="68"/>
      <c r="Z4" s="68"/>
    </row>
    <row r="5" spans="1:27" x14ac:dyDescent="0.3">
      <c r="A5" s="66"/>
      <c r="B5" s="66" t="s">
        <v>285</v>
      </c>
      <c r="C5" s="66" t="s">
        <v>286</v>
      </c>
      <c r="E5" s="66"/>
      <c r="F5" s="66" t="s">
        <v>51</v>
      </c>
      <c r="G5" s="66" t="s">
        <v>287</v>
      </c>
      <c r="H5" s="66" t="s">
        <v>47</v>
      </c>
      <c r="J5" s="66"/>
      <c r="K5" s="66" t="s">
        <v>288</v>
      </c>
      <c r="L5" s="66" t="s">
        <v>289</v>
      </c>
      <c r="N5" s="66"/>
      <c r="O5" s="66" t="s">
        <v>290</v>
      </c>
      <c r="P5" s="66" t="s">
        <v>291</v>
      </c>
      <c r="Q5" s="66" t="s">
        <v>292</v>
      </c>
      <c r="R5" s="66" t="s">
        <v>293</v>
      </c>
      <c r="S5" s="66" t="s">
        <v>286</v>
      </c>
      <c r="U5" s="66"/>
      <c r="V5" s="66" t="s">
        <v>290</v>
      </c>
      <c r="W5" s="66" t="s">
        <v>291</v>
      </c>
      <c r="X5" s="66" t="s">
        <v>292</v>
      </c>
      <c r="Y5" s="66" t="s">
        <v>293</v>
      </c>
      <c r="Z5" s="66" t="s">
        <v>286</v>
      </c>
    </row>
    <row r="6" spans="1:27" x14ac:dyDescent="0.3">
      <c r="A6" s="66" t="s">
        <v>281</v>
      </c>
      <c r="B6" s="66">
        <v>2200</v>
      </c>
      <c r="C6" s="66">
        <v>2642.8462</v>
      </c>
      <c r="E6" s="66" t="s">
        <v>294</v>
      </c>
      <c r="F6" s="66">
        <v>55</v>
      </c>
      <c r="G6" s="66">
        <v>15</v>
      </c>
      <c r="H6" s="66">
        <v>7</v>
      </c>
      <c r="J6" s="66" t="s">
        <v>294</v>
      </c>
      <c r="K6" s="66">
        <v>0.1</v>
      </c>
      <c r="L6" s="66">
        <v>4</v>
      </c>
      <c r="N6" s="66" t="s">
        <v>295</v>
      </c>
      <c r="O6" s="66">
        <v>50</v>
      </c>
      <c r="P6" s="66">
        <v>60</v>
      </c>
      <c r="Q6" s="66">
        <v>0</v>
      </c>
      <c r="R6" s="66">
        <v>0</v>
      </c>
      <c r="S6" s="66">
        <v>98.585470000000001</v>
      </c>
      <c r="U6" s="66" t="s">
        <v>296</v>
      </c>
      <c r="V6" s="66">
        <v>0</v>
      </c>
      <c r="W6" s="66">
        <v>0</v>
      </c>
      <c r="X6" s="66">
        <v>25</v>
      </c>
      <c r="Y6" s="66">
        <v>0</v>
      </c>
      <c r="Z6" s="66">
        <v>47.371105</v>
      </c>
    </row>
    <row r="7" spans="1:27" x14ac:dyDescent="0.3">
      <c r="E7" s="66" t="s">
        <v>297</v>
      </c>
      <c r="F7" s="66">
        <v>65</v>
      </c>
      <c r="G7" s="66">
        <v>30</v>
      </c>
      <c r="H7" s="66">
        <v>20</v>
      </c>
      <c r="J7" s="66" t="s">
        <v>297</v>
      </c>
      <c r="K7" s="66">
        <v>1</v>
      </c>
      <c r="L7" s="66">
        <v>10</v>
      </c>
    </row>
    <row r="8" spans="1:27" x14ac:dyDescent="0.3">
      <c r="E8" s="66" t="s">
        <v>298</v>
      </c>
      <c r="F8" s="66">
        <v>73.459000000000003</v>
      </c>
      <c r="G8" s="66">
        <v>9.6110000000000007</v>
      </c>
      <c r="H8" s="66">
        <v>16.931000000000001</v>
      </c>
      <c r="J8" s="66" t="s">
        <v>298</v>
      </c>
      <c r="K8" s="66">
        <v>9.43</v>
      </c>
      <c r="L8" s="66">
        <v>13.089</v>
      </c>
    </row>
    <row r="13" spans="1:27" x14ac:dyDescent="0.3">
      <c r="A13" s="67" t="s">
        <v>299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300</v>
      </c>
      <c r="B14" s="68"/>
      <c r="C14" s="68"/>
      <c r="D14" s="68"/>
      <c r="E14" s="68"/>
      <c r="F14" s="68"/>
      <c r="H14" s="68" t="s">
        <v>301</v>
      </c>
      <c r="I14" s="68"/>
      <c r="J14" s="68"/>
      <c r="K14" s="68"/>
      <c r="L14" s="68"/>
      <c r="M14" s="68"/>
      <c r="O14" s="68" t="s">
        <v>302</v>
      </c>
      <c r="P14" s="68"/>
      <c r="Q14" s="68"/>
      <c r="R14" s="68"/>
      <c r="S14" s="68"/>
      <c r="T14" s="68"/>
      <c r="V14" s="68" t="s">
        <v>303</v>
      </c>
      <c r="W14" s="68"/>
      <c r="X14" s="68"/>
      <c r="Y14" s="68"/>
      <c r="Z14" s="68"/>
      <c r="AA14" s="68"/>
    </row>
    <row r="15" spans="1:27" x14ac:dyDescent="0.3">
      <c r="A15" s="66"/>
      <c r="B15" s="66" t="s">
        <v>290</v>
      </c>
      <c r="C15" s="66" t="s">
        <v>291</v>
      </c>
      <c r="D15" s="66" t="s">
        <v>292</v>
      </c>
      <c r="E15" s="66" t="s">
        <v>293</v>
      </c>
      <c r="F15" s="66" t="s">
        <v>286</v>
      </c>
      <c r="H15" s="66"/>
      <c r="I15" s="66" t="s">
        <v>290</v>
      </c>
      <c r="J15" s="66" t="s">
        <v>291</v>
      </c>
      <c r="K15" s="66" t="s">
        <v>292</v>
      </c>
      <c r="L15" s="66" t="s">
        <v>293</v>
      </c>
      <c r="M15" s="66" t="s">
        <v>286</v>
      </c>
      <c r="O15" s="66"/>
      <c r="P15" s="66" t="s">
        <v>290</v>
      </c>
      <c r="Q15" s="66" t="s">
        <v>291</v>
      </c>
      <c r="R15" s="66" t="s">
        <v>292</v>
      </c>
      <c r="S15" s="66" t="s">
        <v>293</v>
      </c>
      <c r="T15" s="66" t="s">
        <v>286</v>
      </c>
      <c r="V15" s="66"/>
      <c r="W15" s="66" t="s">
        <v>290</v>
      </c>
      <c r="X15" s="66" t="s">
        <v>291</v>
      </c>
      <c r="Y15" s="66" t="s">
        <v>292</v>
      </c>
      <c r="Z15" s="66" t="s">
        <v>293</v>
      </c>
      <c r="AA15" s="66" t="s">
        <v>286</v>
      </c>
    </row>
    <row r="16" spans="1:27" x14ac:dyDescent="0.3">
      <c r="A16" s="66" t="s">
        <v>304</v>
      </c>
      <c r="B16" s="66">
        <v>530</v>
      </c>
      <c r="C16" s="66">
        <v>750</v>
      </c>
      <c r="D16" s="66">
        <v>0</v>
      </c>
      <c r="E16" s="66">
        <v>3000</v>
      </c>
      <c r="F16" s="66">
        <v>1053.7760000000001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33.703682000000001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4.9401250000000001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539.47893999999997</v>
      </c>
    </row>
    <row r="23" spans="1:62" x14ac:dyDescent="0.3">
      <c r="A23" s="67" t="s">
        <v>305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306</v>
      </c>
      <c r="B24" s="68"/>
      <c r="C24" s="68"/>
      <c r="D24" s="68"/>
      <c r="E24" s="68"/>
      <c r="F24" s="68"/>
      <c r="H24" s="68" t="s">
        <v>307</v>
      </c>
      <c r="I24" s="68"/>
      <c r="J24" s="68"/>
      <c r="K24" s="68"/>
      <c r="L24" s="68"/>
      <c r="M24" s="68"/>
      <c r="O24" s="68" t="s">
        <v>308</v>
      </c>
      <c r="P24" s="68"/>
      <c r="Q24" s="68"/>
      <c r="R24" s="68"/>
      <c r="S24" s="68"/>
      <c r="T24" s="68"/>
      <c r="V24" s="68" t="s">
        <v>309</v>
      </c>
      <c r="W24" s="68"/>
      <c r="X24" s="68"/>
      <c r="Y24" s="68"/>
      <c r="Z24" s="68"/>
      <c r="AA24" s="68"/>
      <c r="AC24" s="68" t="s">
        <v>310</v>
      </c>
      <c r="AD24" s="68"/>
      <c r="AE24" s="68"/>
      <c r="AF24" s="68"/>
      <c r="AG24" s="68"/>
      <c r="AH24" s="68"/>
      <c r="AJ24" s="68" t="s">
        <v>311</v>
      </c>
      <c r="AK24" s="68"/>
      <c r="AL24" s="68"/>
      <c r="AM24" s="68"/>
      <c r="AN24" s="68"/>
      <c r="AO24" s="68"/>
      <c r="AQ24" s="68" t="s">
        <v>312</v>
      </c>
      <c r="AR24" s="68"/>
      <c r="AS24" s="68"/>
      <c r="AT24" s="68"/>
      <c r="AU24" s="68"/>
      <c r="AV24" s="68"/>
      <c r="AX24" s="68" t="s">
        <v>313</v>
      </c>
      <c r="AY24" s="68"/>
      <c r="AZ24" s="68"/>
      <c r="BA24" s="68"/>
      <c r="BB24" s="68"/>
      <c r="BC24" s="68"/>
      <c r="BE24" s="68" t="s">
        <v>314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290</v>
      </c>
      <c r="C25" s="66" t="s">
        <v>291</v>
      </c>
      <c r="D25" s="66" t="s">
        <v>292</v>
      </c>
      <c r="E25" s="66" t="s">
        <v>293</v>
      </c>
      <c r="F25" s="66" t="s">
        <v>286</v>
      </c>
      <c r="H25" s="66"/>
      <c r="I25" s="66" t="s">
        <v>290</v>
      </c>
      <c r="J25" s="66" t="s">
        <v>291</v>
      </c>
      <c r="K25" s="66" t="s">
        <v>292</v>
      </c>
      <c r="L25" s="66" t="s">
        <v>293</v>
      </c>
      <c r="M25" s="66" t="s">
        <v>286</v>
      </c>
      <c r="O25" s="66"/>
      <c r="P25" s="66" t="s">
        <v>290</v>
      </c>
      <c r="Q25" s="66" t="s">
        <v>291</v>
      </c>
      <c r="R25" s="66" t="s">
        <v>292</v>
      </c>
      <c r="S25" s="66" t="s">
        <v>293</v>
      </c>
      <c r="T25" s="66" t="s">
        <v>286</v>
      </c>
      <c r="V25" s="66"/>
      <c r="W25" s="66" t="s">
        <v>290</v>
      </c>
      <c r="X25" s="66" t="s">
        <v>291</v>
      </c>
      <c r="Y25" s="66" t="s">
        <v>292</v>
      </c>
      <c r="Z25" s="66" t="s">
        <v>293</v>
      </c>
      <c r="AA25" s="66" t="s">
        <v>286</v>
      </c>
      <c r="AC25" s="66"/>
      <c r="AD25" s="66" t="s">
        <v>290</v>
      </c>
      <c r="AE25" s="66" t="s">
        <v>291</v>
      </c>
      <c r="AF25" s="66" t="s">
        <v>292</v>
      </c>
      <c r="AG25" s="66" t="s">
        <v>293</v>
      </c>
      <c r="AH25" s="66" t="s">
        <v>286</v>
      </c>
      <c r="AJ25" s="66"/>
      <c r="AK25" s="66" t="s">
        <v>290</v>
      </c>
      <c r="AL25" s="66" t="s">
        <v>291</v>
      </c>
      <c r="AM25" s="66" t="s">
        <v>292</v>
      </c>
      <c r="AN25" s="66" t="s">
        <v>293</v>
      </c>
      <c r="AO25" s="66" t="s">
        <v>286</v>
      </c>
      <c r="AQ25" s="66"/>
      <c r="AR25" s="66" t="s">
        <v>290</v>
      </c>
      <c r="AS25" s="66" t="s">
        <v>291</v>
      </c>
      <c r="AT25" s="66" t="s">
        <v>292</v>
      </c>
      <c r="AU25" s="66" t="s">
        <v>293</v>
      </c>
      <c r="AV25" s="66" t="s">
        <v>286</v>
      </c>
      <c r="AX25" s="66"/>
      <c r="AY25" s="66" t="s">
        <v>290</v>
      </c>
      <c r="AZ25" s="66" t="s">
        <v>291</v>
      </c>
      <c r="BA25" s="66" t="s">
        <v>292</v>
      </c>
      <c r="BB25" s="66" t="s">
        <v>293</v>
      </c>
      <c r="BC25" s="66" t="s">
        <v>286</v>
      </c>
      <c r="BE25" s="66"/>
      <c r="BF25" s="66" t="s">
        <v>290</v>
      </c>
      <c r="BG25" s="66" t="s">
        <v>291</v>
      </c>
      <c r="BH25" s="66" t="s">
        <v>292</v>
      </c>
      <c r="BI25" s="66" t="s">
        <v>293</v>
      </c>
      <c r="BJ25" s="66" t="s">
        <v>286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222.62851000000001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2.7026059999999998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2.0257893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24.506018000000001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3.6201658000000001</v>
      </c>
      <c r="AJ26" s="66" t="s">
        <v>315</v>
      </c>
      <c r="AK26" s="66">
        <v>320</v>
      </c>
      <c r="AL26" s="66">
        <v>400</v>
      </c>
      <c r="AM26" s="66">
        <v>0</v>
      </c>
      <c r="AN26" s="66">
        <v>1000</v>
      </c>
      <c r="AO26" s="66">
        <v>978.9742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11.571675000000001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3.7469087000000001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1.7473966000000001</v>
      </c>
    </row>
    <row r="33" spans="1:68" x14ac:dyDescent="0.3">
      <c r="A33" s="67" t="s">
        <v>316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317</v>
      </c>
      <c r="B34" s="68"/>
      <c r="C34" s="68"/>
      <c r="D34" s="68"/>
      <c r="E34" s="68"/>
      <c r="F34" s="68"/>
      <c r="H34" s="68" t="s">
        <v>318</v>
      </c>
      <c r="I34" s="68"/>
      <c r="J34" s="68"/>
      <c r="K34" s="68"/>
      <c r="L34" s="68"/>
      <c r="M34" s="68"/>
      <c r="O34" s="68" t="s">
        <v>319</v>
      </c>
      <c r="P34" s="68"/>
      <c r="Q34" s="68"/>
      <c r="R34" s="68"/>
      <c r="S34" s="68"/>
      <c r="T34" s="68"/>
      <c r="V34" s="68" t="s">
        <v>320</v>
      </c>
      <c r="W34" s="68"/>
      <c r="X34" s="68"/>
      <c r="Y34" s="68"/>
      <c r="Z34" s="68"/>
      <c r="AA34" s="68"/>
      <c r="AC34" s="68" t="s">
        <v>321</v>
      </c>
      <c r="AD34" s="68"/>
      <c r="AE34" s="68"/>
      <c r="AF34" s="68"/>
      <c r="AG34" s="68"/>
      <c r="AH34" s="68"/>
      <c r="AJ34" s="68" t="s">
        <v>322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290</v>
      </c>
      <c r="C35" s="66" t="s">
        <v>291</v>
      </c>
      <c r="D35" s="66" t="s">
        <v>292</v>
      </c>
      <c r="E35" s="66" t="s">
        <v>293</v>
      </c>
      <c r="F35" s="66" t="s">
        <v>286</v>
      </c>
      <c r="H35" s="66"/>
      <c r="I35" s="66" t="s">
        <v>290</v>
      </c>
      <c r="J35" s="66" t="s">
        <v>291</v>
      </c>
      <c r="K35" s="66" t="s">
        <v>292</v>
      </c>
      <c r="L35" s="66" t="s">
        <v>293</v>
      </c>
      <c r="M35" s="66" t="s">
        <v>286</v>
      </c>
      <c r="O35" s="66"/>
      <c r="P35" s="66" t="s">
        <v>290</v>
      </c>
      <c r="Q35" s="66" t="s">
        <v>291</v>
      </c>
      <c r="R35" s="66" t="s">
        <v>292</v>
      </c>
      <c r="S35" s="66" t="s">
        <v>293</v>
      </c>
      <c r="T35" s="66" t="s">
        <v>286</v>
      </c>
      <c r="V35" s="66"/>
      <c r="W35" s="66" t="s">
        <v>290</v>
      </c>
      <c r="X35" s="66" t="s">
        <v>291</v>
      </c>
      <c r="Y35" s="66" t="s">
        <v>292</v>
      </c>
      <c r="Z35" s="66" t="s">
        <v>293</v>
      </c>
      <c r="AA35" s="66" t="s">
        <v>286</v>
      </c>
      <c r="AC35" s="66"/>
      <c r="AD35" s="66" t="s">
        <v>290</v>
      </c>
      <c r="AE35" s="66" t="s">
        <v>291</v>
      </c>
      <c r="AF35" s="66" t="s">
        <v>292</v>
      </c>
      <c r="AG35" s="66" t="s">
        <v>293</v>
      </c>
      <c r="AH35" s="66" t="s">
        <v>286</v>
      </c>
      <c r="AJ35" s="66"/>
      <c r="AK35" s="66" t="s">
        <v>290</v>
      </c>
      <c r="AL35" s="66" t="s">
        <v>291</v>
      </c>
      <c r="AM35" s="66" t="s">
        <v>292</v>
      </c>
      <c r="AN35" s="66" t="s">
        <v>293</v>
      </c>
      <c r="AO35" s="66" t="s">
        <v>286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895.50945999999999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1758.9054000000001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11745.165999999999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5320.2070000000003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166.83279999999999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222.74483000000001</v>
      </c>
    </row>
    <row r="43" spans="1:68" x14ac:dyDescent="0.3">
      <c r="A43" s="67" t="s">
        <v>323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324</v>
      </c>
      <c r="B44" s="68"/>
      <c r="C44" s="68"/>
      <c r="D44" s="68"/>
      <c r="E44" s="68"/>
      <c r="F44" s="68"/>
      <c r="H44" s="68" t="s">
        <v>325</v>
      </c>
      <c r="I44" s="68"/>
      <c r="J44" s="68"/>
      <c r="K44" s="68"/>
      <c r="L44" s="68"/>
      <c r="M44" s="68"/>
      <c r="O44" s="68" t="s">
        <v>326</v>
      </c>
      <c r="P44" s="68"/>
      <c r="Q44" s="68"/>
      <c r="R44" s="68"/>
      <c r="S44" s="68"/>
      <c r="T44" s="68"/>
      <c r="V44" s="68" t="s">
        <v>327</v>
      </c>
      <c r="W44" s="68"/>
      <c r="X44" s="68"/>
      <c r="Y44" s="68"/>
      <c r="Z44" s="68"/>
      <c r="AA44" s="68"/>
      <c r="AC44" s="68" t="s">
        <v>328</v>
      </c>
      <c r="AD44" s="68"/>
      <c r="AE44" s="68"/>
      <c r="AF44" s="68"/>
      <c r="AG44" s="68"/>
      <c r="AH44" s="68"/>
      <c r="AJ44" s="68" t="s">
        <v>329</v>
      </c>
      <c r="AK44" s="68"/>
      <c r="AL44" s="68"/>
      <c r="AM44" s="68"/>
      <c r="AN44" s="68"/>
      <c r="AO44" s="68"/>
      <c r="AQ44" s="68" t="s">
        <v>330</v>
      </c>
      <c r="AR44" s="68"/>
      <c r="AS44" s="68"/>
      <c r="AT44" s="68"/>
      <c r="AU44" s="68"/>
      <c r="AV44" s="68"/>
      <c r="AX44" s="68" t="s">
        <v>331</v>
      </c>
      <c r="AY44" s="68"/>
      <c r="AZ44" s="68"/>
      <c r="BA44" s="68"/>
      <c r="BB44" s="68"/>
      <c r="BC44" s="68"/>
      <c r="BE44" s="68" t="s">
        <v>332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290</v>
      </c>
      <c r="C45" s="66" t="s">
        <v>291</v>
      </c>
      <c r="D45" s="66" t="s">
        <v>292</v>
      </c>
      <c r="E45" s="66" t="s">
        <v>293</v>
      </c>
      <c r="F45" s="66" t="s">
        <v>286</v>
      </c>
      <c r="H45" s="66"/>
      <c r="I45" s="66" t="s">
        <v>290</v>
      </c>
      <c r="J45" s="66" t="s">
        <v>291</v>
      </c>
      <c r="K45" s="66" t="s">
        <v>292</v>
      </c>
      <c r="L45" s="66" t="s">
        <v>293</v>
      </c>
      <c r="M45" s="66" t="s">
        <v>286</v>
      </c>
      <c r="O45" s="66"/>
      <c r="P45" s="66" t="s">
        <v>290</v>
      </c>
      <c r="Q45" s="66" t="s">
        <v>291</v>
      </c>
      <c r="R45" s="66" t="s">
        <v>292</v>
      </c>
      <c r="S45" s="66" t="s">
        <v>293</v>
      </c>
      <c r="T45" s="66" t="s">
        <v>286</v>
      </c>
      <c r="V45" s="66"/>
      <c r="W45" s="66" t="s">
        <v>290</v>
      </c>
      <c r="X45" s="66" t="s">
        <v>291</v>
      </c>
      <c r="Y45" s="66" t="s">
        <v>292</v>
      </c>
      <c r="Z45" s="66" t="s">
        <v>293</v>
      </c>
      <c r="AA45" s="66" t="s">
        <v>286</v>
      </c>
      <c r="AC45" s="66"/>
      <c r="AD45" s="66" t="s">
        <v>290</v>
      </c>
      <c r="AE45" s="66" t="s">
        <v>291</v>
      </c>
      <c r="AF45" s="66" t="s">
        <v>292</v>
      </c>
      <c r="AG45" s="66" t="s">
        <v>293</v>
      </c>
      <c r="AH45" s="66" t="s">
        <v>286</v>
      </c>
      <c r="AJ45" s="66"/>
      <c r="AK45" s="66" t="s">
        <v>290</v>
      </c>
      <c r="AL45" s="66" t="s">
        <v>291</v>
      </c>
      <c r="AM45" s="66" t="s">
        <v>292</v>
      </c>
      <c r="AN45" s="66" t="s">
        <v>293</v>
      </c>
      <c r="AO45" s="66" t="s">
        <v>286</v>
      </c>
      <c r="AQ45" s="66"/>
      <c r="AR45" s="66" t="s">
        <v>290</v>
      </c>
      <c r="AS45" s="66" t="s">
        <v>291</v>
      </c>
      <c r="AT45" s="66" t="s">
        <v>292</v>
      </c>
      <c r="AU45" s="66" t="s">
        <v>293</v>
      </c>
      <c r="AV45" s="66" t="s">
        <v>286</v>
      </c>
      <c r="AX45" s="66"/>
      <c r="AY45" s="66" t="s">
        <v>290</v>
      </c>
      <c r="AZ45" s="66" t="s">
        <v>291</v>
      </c>
      <c r="BA45" s="66" t="s">
        <v>292</v>
      </c>
      <c r="BB45" s="66" t="s">
        <v>293</v>
      </c>
      <c r="BC45" s="66" t="s">
        <v>286</v>
      </c>
      <c r="BE45" s="66"/>
      <c r="BF45" s="66" t="s">
        <v>290</v>
      </c>
      <c r="BG45" s="66" t="s">
        <v>291</v>
      </c>
      <c r="BH45" s="66" t="s">
        <v>292</v>
      </c>
      <c r="BI45" s="66" t="s">
        <v>293</v>
      </c>
      <c r="BJ45" s="66" t="s">
        <v>286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27.797089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17.137888</v>
      </c>
      <c r="O46" s="66" t="s">
        <v>333</v>
      </c>
      <c r="P46" s="66">
        <v>600</v>
      </c>
      <c r="Q46" s="66">
        <v>800</v>
      </c>
      <c r="R46" s="66">
        <v>0</v>
      </c>
      <c r="S46" s="66">
        <v>10000</v>
      </c>
      <c r="T46" s="66">
        <v>1530.8496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7.2929129999999995E-2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6.2832080000000001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273.50304999999997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112.14631</v>
      </c>
      <c r="AX46" s="66" t="s">
        <v>334</v>
      </c>
      <c r="AY46" s="66"/>
      <c r="AZ46" s="66"/>
      <c r="BA46" s="66"/>
      <c r="BB46" s="66"/>
      <c r="BC46" s="66"/>
      <c r="BE46" s="66" t="s">
        <v>335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336</v>
      </c>
      <c r="B2" s="62" t="s">
        <v>337</v>
      </c>
      <c r="C2" s="62" t="s">
        <v>338</v>
      </c>
      <c r="D2" s="62">
        <v>61</v>
      </c>
      <c r="E2" s="62">
        <v>2642.8462</v>
      </c>
      <c r="F2" s="62">
        <v>427.74347</v>
      </c>
      <c r="G2" s="62">
        <v>55.962090000000003</v>
      </c>
      <c r="H2" s="62">
        <v>37.203484000000003</v>
      </c>
      <c r="I2" s="62">
        <v>18.758606</v>
      </c>
      <c r="J2" s="62">
        <v>98.585470000000001</v>
      </c>
      <c r="K2" s="62">
        <v>61.513233</v>
      </c>
      <c r="L2" s="62">
        <v>37.072240000000001</v>
      </c>
      <c r="M2" s="62">
        <v>47.371105</v>
      </c>
      <c r="N2" s="62">
        <v>4.7198960000000003</v>
      </c>
      <c r="O2" s="62">
        <v>26.150372999999998</v>
      </c>
      <c r="P2" s="62">
        <v>1463.4047</v>
      </c>
      <c r="Q2" s="62">
        <v>48.443446999999999</v>
      </c>
      <c r="R2" s="62">
        <v>1053.7760000000001</v>
      </c>
      <c r="S2" s="62">
        <v>98.231740000000002</v>
      </c>
      <c r="T2" s="62">
        <v>11466.529</v>
      </c>
      <c r="U2" s="62">
        <v>4.9401250000000001</v>
      </c>
      <c r="V2" s="62">
        <v>33.703682000000001</v>
      </c>
      <c r="W2" s="62">
        <v>539.47893999999997</v>
      </c>
      <c r="X2" s="62">
        <v>222.62851000000001</v>
      </c>
      <c r="Y2" s="62">
        <v>2.7026059999999998</v>
      </c>
      <c r="Z2" s="62">
        <v>2.0257893</v>
      </c>
      <c r="AA2" s="62">
        <v>24.506018000000001</v>
      </c>
      <c r="AB2" s="62">
        <v>3.6201658000000001</v>
      </c>
      <c r="AC2" s="62">
        <v>978.9742</v>
      </c>
      <c r="AD2" s="62">
        <v>11.571675000000001</v>
      </c>
      <c r="AE2" s="62">
        <v>3.7469087000000001</v>
      </c>
      <c r="AF2" s="62">
        <v>1.7473966000000001</v>
      </c>
      <c r="AG2" s="62">
        <v>895.50945999999999</v>
      </c>
      <c r="AH2" s="62">
        <v>607.07339999999999</v>
      </c>
      <c r="AI2" s="62">
        <v>288.43603999999999</v>
      </c>
      <c r="AJ2" s="62">
        <v>1758.9054000000001</v>
      </c>
      <c r="AK2" s="62">
        <v>11745.165999999999</v>
      </c>
      <c r="AL2" s="62">
        <v>166.83279999999999</v>
      </c>
      <c r="AM2" s="62">
        <v>5320.2070000000003</v>
      </c>
      <c r="AN2" s="62">
        <v>222.74483000000001</v>
      </c>
      <c r="AO2" s="62">
        <v>27.797089</v>
      </c>
      <c r="AP2" s="62">
        <v>22.780783</v>
      </c>
      <c r="AQ2" s="62">
        <v>5.0163064000000004</v>
      </c>
      <c r="AR2" s="62">
        <v>17.137888</v>
      </c>
      <c r="AS2" s="62">
        <v>1530.8496</v>
      </c>
      <c r="AT2" s="62">
        <v>7.2929129999999995E-2</v>
      </c>
      <c r="AU2" s="62">
        <v>6.2832080000000001</v>
      </c>
      <c r="AV2" s="62">
        <v>273.50304999999997</v>
      </c>
      <c r="AW2" s="62">
        <v>112.14631</v>
      </c>
      <c r="AX2" s="62">
        <v>0.49097730000000001</v>
      </c>
      <c r="AY2" s="62">
        <v>1.5648006000000001</v>
      </c>
      <c r="AZ2" s="62">
        <v>315.34338000000002</v>
      </c>
      <c r="BA2" s="62">
        <v>54.798180000000002</v>
      </c>
      <c r="BB2" s="62">
        <v>14.047307</v>
      </c>
      <c r="BC2" s="62">
        <v>18.627855</v>
      </c>
      <c r="BD2" s="62">
        <v>22.112604000000001</v>
      </c>
      <c r="BE2" s="62">
        <v>1.5551067999999999</v>
      </c>
      <c r="BF2" s="62">
        <v>7.727557</v>
      </c>
      <c r="BG2" s="62">
        <v>5.7591404999999998E-4</v>
      </c>
      <c r="BH2" s="62">
        <v>5.0041833999999999E-3</v>
      </c>
      <c r="BI2" s="62">
        <v>3.9906044999999998E-3</v>
      </c>
      <c r="BJ2" s="62">
        <v>4.1992422000000001E-2</v>
      </c>
      <c r="BK2" s="62">
        <v>4.4301083000000002E-5</v>
      </c>
      <c r="BL2" s="62">
        <v>0.42380585999999998</v>
      </c>
      <c r="BM2" s="62">
        <v>6.1415467000000001</v>
      </c>
      <c r="BN2" s="62">
        <v>1.7929832000000001</v>
      </c>
      <c r="BO2" s="62">
        <v>93.908519999999996</v>
      </c>
      <c r="BP2" s="62">
        <v>18.419699999999999</v>
      </c>
      <c r="BQ2" s="62">
        <v>29.328157000000001</v>
      </c>
      <c r="BR2" s="62">
        <v>105.78346000000001</v>
      </c>
      <c r="BS2" s="62">
        <v>37.241379999999999</v>
      </c>
      <c r="BT2" s="62">
        <v>22.970383000000002</v>
      </c>
      <c r="BU2" s="62">
        <v>0.20505802000000001</v>
      </c>
      <c r="BV2" s="62">
        <v>0.101036415</v>
      </c>
      <c r="BW2" s="62">
        <v>1.4797785000000001</v>
      </c>
      <c r="BX2" s="62">
        <v>2.0460457999999999</v>
      </c>
      <c r="BY2" s="62">
        <v>0.11426184</v>
      </c>
      <c r="BZ2" s="62">
        <v>4.5979265E-4</v>
      </c>
      <c r="CA2" s="62">
        <v>0.96440256000000002</v>
      </c>
      <c r="CB2" s="62">
        <v>5.9769794000000001E-2</v>
      </c>
      <c r="CC2" s="62">
        <v>0.112977095</v>
      </c>
      <c r="CD2" s="62">
        <v>2.0848741999999998</v>
      </c>
      <c r="CE2" s="62">
        <v>7.49253E-2</v>
      </c>
      <c r="CF2" s="62">
        <v>0.47952562999999998</v>
      </c>
      <c r="CG2" s="62">
        <v>0</v>
      </c>
      <c r="CH2" s="62">
        <v>3.4083420000000003E-2</v>
      </c>
      <c r="CI2" s="62">
        <v>3.1852833999999998E-3</v>
      </c>
      <c r="CJ2" s="62">
        <v>4.5248413000000003</v>
      </c>
      <c r="CK2" s="62">
        <v>1.6174023999999999E-2</v>
      </c>
      <c r="CL2" s="62">
        <v>1.8524984</v>
      </c>
      <c r="CM2" s="62">
        <v>5.5750283999999999</v>
      </c>
      <c r="CN2" s="62">
        <v>3279.2233999999999</v>
      </c>
      <c r="CO2" s="62">
        <v>5747.1714000000002</v>
      </c>
      <c r="CP2" s="62">
        <v>3550.5117</v>
      </c>
      <c r="CQ2" s="62">
        <v>1288.6313</v>
      </c>
      <c r="CR2" s="62">
        <v>736.87743999999998</v>
      </c>
      <c r="CS2" s="62">
        <v>547.77909999999997</v>
      </c>
      <c r="CT2" s="62">
        <v>3315.1902</v>
      </c>
      <c r="CU2" s="62">
        <v>2019.0556999999999</v>
      </c>
      <c r="CV2" s="62">
        <v>1671.2528</v>
      </c>
      <c r="CW2" s="62">
        <v>2313.3494000000001</v>
      </c>
      <c r="CX2" s="62">
        <v>719.23249999999996</v>
      </c>
      <c r="CY2" s="62">
        <v>4199.2266</v>
      </c>
      <c r="CZ2" s="62">
        <v>2017.8317</v>
      </c>
      <c r="DA2" s="62">
        <v>5026.2579999999998</v>
      </c>
      <c r="DB2" s="62">
        <v>4780.6379999999999</v>
      </c>
      <c r="DC2" s="62">
        <v>7185.2780000000002</v>
      </c>
      <c r="DD2" s="62">
        <v>11527.986999999999</v>
      </c>
      <c r="DE2" s="62">
        <v>2480.1559999999999</v>
      </c>
      <c r="DF2" s="62">
        <v>5001.3525</v>
      </c>
      <c r="DG2" s="62">
        <v>2652.5293000000001</v>
      </c>
      <c r="DH2" s="62">
        <v>157.18709999999999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54.798180000000002</v>
      </c>
      <c r="B6">
        <f>BB2</f>
        <v>14.047307</v>
      </c>
      <c r="C6">
        <f>BC2</f>
        <v>18.627855</v>
      </c>
      <c r="D6">
        <f>BD2</f>
        <v>22.112604000000001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22244</v>
      </c>
      <c r="C2" s="57">
        <f ca="1">YEAR(TODAY())-YEAR(B2)+IF(TODAY()&gt;=DATE(YEAR(TODAY()),MONTH(B2),DAY(B2)),0,-1)</f>
        <v>61</v>
      </c>
      <c r="E2" s="53">
        <v>168.3</v>
      </c>
      <c r="F2" s="54" t="s">
        <v>40</v>
      </c>
      <c r="G2" s="53">
        <v>57.5</v>
      </c>
      <c r="H2" s="52" t="s">
        <v>42</v>
      </c>
      <c r="I2" s="73">
        <f>ROUND(G3/E3^2,1)</f>
        <v>20.3</v>
      </c>
    </row>
    <row r="3" spans="1:9" x14ac:dyDescent="0.3">
      <c r="E3" s="52">
        <f>E2/100</f>
        <v>1.6830000000000001</v>
      </c>
      <c r="F3" s="52" t="s">
        <v>41</v>
      </c>
      <c r="G3" s="52">
        <f>G2</f>
        <v>57.5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조재홍, ID : H1800146)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08월 09일 14:45:35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23" sqref="X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 x14ac:dyDescent="0.3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 x14ac:dyDescent="0.3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 x14ac:dyDescent="0.3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90" t="s">
        <v>31</v>
      </c>
      <c r="D10" s="90"/>
      <c r="E10" s="91"/>
      <c r="F10" s="94">
        <f>'개인정보 및 신체계측 입력'!B5</f>
        <v>44782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90" t="s">
        <v>33</v>
      </c>
      <c r="D12" s="90"/>
      <c r="E12" s="91"/>
      <c r="F12" s="99">
        <f ca="1">'개인정보 및 신체계측 입력'!C2</f>
        <v>61</v>
      </c>
      <c r="G12" s="99"/>
      <c r="H12" s="99"/>
      <c r="I12" s="99"/>
      <c r="K12" s="141">
        <f>'개인정보 및 신체계측 입력'!E2</f>
        <v>168.3</v>
      </c>
      <c r="L12" s="142"/>
      <c r="M12" s="135">
        <f>'개인정보 및 신체계측 입력'!G2</f>
        <v>57.5</v>
      </c>
      <c r="N12" s="136"/>
      <c r="O12" s="131" t="s">
        <v>272</v>
      </c>
      <c r="P12" s="128"/>
      <c r="Q12" s="95">
        <f>'개인정보 및 신체계측 입력'!I2</f>
        <v>20.3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 x14ac:dyDescent="0.3">
      <c r="C14" s="92" t="s">
        <v>32</v>
      </c>
      <c r="D14" s="92"/>
      <c r="E14" s="93"/>
      <c r="F14" s="96" t="str">
        <f>MID('DRIs DATA'!B1,28,3)</f>
        <v>조재홍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 x14ac:dyDescent="0.35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73.459000000000003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9.6110000000000007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 x14ac:dyDescent="0.3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16.931000000000001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 x14ac:dyDescent="0.35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13.1</v>
      </c>
      <c r="L72" s="37" t="s">
        <v>54</v>
      </c>
      <c r="M72" s="37">
        <f>ROUND('DRIs DATA'!K8,1)</f>
        <v>9.4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 x14ac:dyDescent="0.3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 x14ac:dyDescent="0.3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 x14ac:dyDescent="0.3">
      <c r="B94" s="126" t="s">
        <v>172</v>
      </c>
      <c r="C94" s="76"/>
      <c r="D94" s="76"/>
      <c r="E94" s="76"/>
      <c r="F94" s="78">
        <f>ROUND('DRIs DATA'!F16/'DRIs DATA'!C16*100,2)</f>
        <v>140.5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280.86</v>
      </c>
      <c r="R94" s="76" t="s">
        <v>168</v>
      </c>
      <c r="S94" s="76"/>
      <c r="T94" s="7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 x14ac:dyDescent="0.35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 x14ac:dyDescent="0.3">
      <c r="B121" s="44" t="s">
        <v>172</v>
      </c>
      <c r="C121" s="16"/>
      <c r="D121" s="16"/>
      <c r="E121" s="15"/>
      <c r="F121" s="78">
        <f>ROUND('DRIs DATA'!F26/'DRIs DATA'!C26*100,2)</f>
        <v>222.63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241.34</v>
      </c>
      <c r="R121" s="76" t="s">
        <v>167</v>
      </c>
      <c r="S121" s="76"/>
      <c r="T121" s="7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 x14ac:dyDescent="0.3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 x14ac:dyDescent="0.3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 x14ac:dyDescent="0.3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 x14ac:dyDescent="0.3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 x14ac:dyDescent="0.35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 x14ac:dyDescent="0.35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 x14ac:dyDescent="0.35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 x14ac:dyDescent="0.3">
      <c r="B172" s="43" t="s">
        <v>172</v>
      </c>
      <c r="C172" s="20"/>
      <c r="D172" s="20"/>
      <c r="E172" s="6"/>
      <c r="F172" s="78">
        <f>ROUND('DRIs DATA'!F36/'DRIs DATA'!C36*100,2)</f>
        <v>111.94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783.01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 x14ac:dyDescent="0.3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 x14ac:dyDescent="0.3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 x14ac:dyDescent="0.3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 x14ac:dyDescent="0.3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 x14ac:dyDescent="0.3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 x14ac:dyDescent="0.35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 x14ac:dyDescent="0.35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8">
        <f>ROUND('DRIs DATA'!F46/'DRIs DATA'!C46*100,2)</f>
        <v>277.97000000000003</v>
      </c>
      <c r="G197" s="78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 x14ac:dyDescent="0.3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 x14ac:dyDescent="0.3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 x14ac:dyDescent="0.3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 x14ac:dyDescent="0.3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 x14ac:dyDescent="0.35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 x14ac:dyDescent="0.35">
      <c r="K205" s="10"/>
    </row>
    <row r="206" spans="2:20" ht="18" customHeight="1" x14ac:dyDescent="0.3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 x14ac:dyDescent="0.35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2022-08-09T05:53:45Z</dcterms:modified>
</cp:coreProperties>
</file>