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<sst xmlns="http://schemas.openxmlformats.org/spreadsheetml/2006/main" count="692" uniqueCount="370">
  <si>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</si>
  <si>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</si>
  <si>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</si>
  <si>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</si>
  <si>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</si>
  <si>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</si>
  <si>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</si>
  <si>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</si>
  <si>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</si>
  <si>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</si>
  <si>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</si>
  <si>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</si>
  <si>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</si>
  <si>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</si>
  <si>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</si>
  <si>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</si>
  <si>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</si>
  <si>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</si>
  <si>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</si>
  <si>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</si>
  <si>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</si>
  <si>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</si>
  <si>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</si>
  <si>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</si>
  <si>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</si>
  <si>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</si>
  <si>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</si>
  <si>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</si>
  <si>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</si>
  <si>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</si>
  <si>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</si>
  <si>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</si>
  <si>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</si>
  <si>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</si>
  <si>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</si>
  <si>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</si>
  <si>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</si>
  <si>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</si>
  <si>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</si>
  <si>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</si>
  <si>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</si>
  <si>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</si>
  <si>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</si>
  <si>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</si>
  <si>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</si>
  <si>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</si>
  <si>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</si>
  <si>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</si>
  <si>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</si>
  <si>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</si>
  <si>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</si>
  <si>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</si>
  <si>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</si>
  <si>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</si>
  <si>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</si>
  <si>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</si>
  <si>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</si>
  <si>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</si>
  <si>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</si>
  <si>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</si>
  <si>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</si>
  <si>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</si>
  <si>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</si>
  <si>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</si>
  <si>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</si>
  <si>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</si>
  <si>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</si>
  <si>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</si>
  <si>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</si>
  <si>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</si>
  <si>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</si>
  <si>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</si>
  <si>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</si>
  <si>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</si>
  <si>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</si>
  <si>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</si>
  <si>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</si>
  <si>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</si>
  <si>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</si>
  <si>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</si>
  <si>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</si>
  <si>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</si>
  <si>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</si>
  <si>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</si>
  <si>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</si>
  <si>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</si>
  <si>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</si>
  <si>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</si>
  <si>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</si>
  <si>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</si>
  <si>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</si>
  <si>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</si>
  <si>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</si>
  <si>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</si>
  <si>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</si>
  <si>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</si>
  <si>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</si>
  <si>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</si>
  <si>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</si>
  <si>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</si>
  <si>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</si>
  <si>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</si>
  <si>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</si>
  <si>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</si>
  <si>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</si>
  <si>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</si>
  <si>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</si>
  <si>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</si>
  <si>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</si>
  <si>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</si>
  <si>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</si>
  <si>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</si>
  <si>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</si>
  <si>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</si>
  <si>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</si>
  <si>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</si>
  <si>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</si>
  <si>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</si>
  <si>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</si>
  <si>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</si>
  <si>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</si>
  <si>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</si>
  <si>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</si>
  <si>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</si>
  <si>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</si>
  <si>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</si>
  <si>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</si>
  <si>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</si>
  <si>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</si>
  <si>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</si>
  <si>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</si>
  <si>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</si>
  <si>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</si>
  <si>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</si>
  <si>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</si>
  <si>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</si>
  <si>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</si>
  <si>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</si>
  <si>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</si>
  <si>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</si>
  <si>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</si>
  <si>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</si>
  <si>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</si>
  <si>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</si>
  <si>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</si>
  <si>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</si>
  <si>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</si>
  <si>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</si>
  <si>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</si>
  <si>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</si>
  <si>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</si>
  <si>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</si>
  <si>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</si>
  <si>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</si>
  <si>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</si>
  <si>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</si>
  <si>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</si>
  <si>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</si>
  <si>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</si>
  <si>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</si>
  <si>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</si>
  <si>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</si>
  <si>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</si>
  <si>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</si>
  <si>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</si>
  <si>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</si>
  <si>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</si>
  <si>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</si>
  <si>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</si>
  <si>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</si>
  <si>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</si>
  <si>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</si>
  <si>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</si>
  <si>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</si>
  <si>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</si>
  <si>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</si>
  <si>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</si>
  <si>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</si>
  <si>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</si>
  <si>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</si>
  <si>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</si>
  <si>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</si>
  <si>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</si>
  <si>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</si>
  <si>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</si>
  <si>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</si>
  <si>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</si>
  <si>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</si>
  <si>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</si>
  <si>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</si>
  <si>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</si>
  <si>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</si>
  <si>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</si>
  <si>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</si>
  <si>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</si>
  <si>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</si>
  <si>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</si>
  <si>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</si>
  <si>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</si>
  <si>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</si>
  <si>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</si>
  <si>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</si>
  <si>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</si>
  <si>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</si>
  <si>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</si>
  <si>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</si>
  <si>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</si>
  <si>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</si>
  <si>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</si>
  <si>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</si>
  <si>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</si>
  <si>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</si>
  <si>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</si>
  <si>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</si>
  <si>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</si>
  <si>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</si>
  <si>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</si>
  <si>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</si>
  <si>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</si>
  <si>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</si>
  <si>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</si>
  <si>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</si>
  <si>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</si>
  <si>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</si>
  <si>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</si>
  <si>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</si>
  <si>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</si>
  <si>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</si>
  <si>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</si>
  <si>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</si>
  <si>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</si>
  <si>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</si>
  <si>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</si>
  <si>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</si>
  <si>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</si>
  <si>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</si>
  <si>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</si>
  <si>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</si>
  <si>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</si>
  <si>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</si>
  <si>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</si>
  <si>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</si>
  <si>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</si>
  <si>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</si>
  <si>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</si>
  <si>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</si>
  <si>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</si>
  <si>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</si>
  <si>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</si>
  <si>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</si>
  <si>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</si>
  <si>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</si>
  <si>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</si>
  <si>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</si>
  <si>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</si>
  <si>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</si>
  <si>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</si>
  <si>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</si>
  <si>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</si>
  <si>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</si>
  <si>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</si>
  <si>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</si>
  <si>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</si>
  <si>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</si>
  <si>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</si>
  <si>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</si>
  <si>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</si>
  <si>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</si>
  <si>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</si>
  <si>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</si>
  <si>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</si>
  <si>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</si>
  <si>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</si>
  <si>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</si>
  <si>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</si>
  <si>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</si>
  <si>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</si>
  <si>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</si>
  <si>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</si>
  <si>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단백질(g/일)</t>
    <phoneticPr fontId="1" type="noConversion"/>
  </si>
  <si>
    <t>적정비율(최대)</t>
    <phoneticPr fontId="1" type="noConversion"/>
  </si>
  <si>
    <t>리보플라빈</t>
    <phoneticPr fontId="1" type="noConversion"/>
  </si>
  <si>
    <t>출력시각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</si>
  <si>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</si>
  <si>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</si>
  <si>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</si>
  <si>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비타민E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</si>
  <si>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</si>
  <si>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</si>
  <si>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</si>
  <si>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</si>
  <si>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</si>
  <si>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망간</t>
    <phoneticPr fontId="1" type="noConversion"/>
  </si>
  <si>
    <t>비타민D</t>
    <phoneticPr fontId="1" type="noConversion"/>
  </si>
  <si>
    <t>수용성 비타민</t>
    <phoneticPr fontId="1" type="noConversion"/>
  </si>
  <si>
    <t>니아신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</si>
  <si>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</si>
  <si>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</si>
  <si>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</si>
  <si>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크롬(ug/일)</t>
    <phoneticPr fontId="1" type="noConversion"/>
  </si>
  <si>
    <t>상한섭취량</t>
    <phoneticPr fontId="1" type="noConversion"/>
  </si>
  <si>
    <t>권장섭취량</t>
    <phoneticPr fontId="1" type="noConversion"/>
  </si>
  <si>
    <t>M</t>
  </si>
  <si>
    <t>H1800151</t>
  </si>
  <si>
    <t>박권영</t>
  </si>
  <si>
    <t>정보</t>
    <phoneticPr fontId="1" type="noConversion"/>
  </si>
  <si>
    <t>(설문지 : FFQ 95문항 설문지, 사용자 : 박권영, ID : H1800151)</t>
  </si>
  <si>
    <t>2022년 09월 06일 13:34:35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</si>
  <si>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</si>
  <si>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</si>
  <si>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</si>
  <si>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</si>
  <si>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</si>
  <si>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</si>
  <si>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</si>
  <si>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</si>
  <si>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</si>
  <si>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</si>
  <si>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</si>
  <si>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</si>
  <si>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</si>
  <si>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</si>
  <si>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</si>
  <si>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</si>
  <si>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</si>
  <si>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</si>
  <si>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</si>
  <si>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</si>
  <si>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</si>
  <si>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</si>
  <si>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</si>
  <si>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</si>
  <si>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</si>
  <si>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</si>
  <si>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</si>
  <si>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</si>
  <si>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</si>
  <si>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</si>
  <si>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</si>
  <si>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</si>
  <si>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</si>
  <si>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</si>
  <si>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</si>
  <si>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</si>
  <si>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</si>
  <si>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</si>
  <si>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</si>
  <si>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</si>
  <si>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</si>
  <si>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</si>
  <si>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</si>
  <si>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</si>
  <si>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</si>
  <si>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</si>
  <si>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</si>
  <si>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</si>
  <si>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</si>
  <si>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</si>
  <si>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</si>
  <si>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</si>
  <si>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</si>
  <si>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</si>
  <si>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</si>
  <si>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</si>
  <si>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</si>
  <si>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</si>
  <si>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</si>
  <si>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</si>
  <si>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충분섭취량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</si>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</sst>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80.281180000000006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2344"/>
        <c:axId val="507906656"/>
      </c:barChart>
      <c:catAx>
        <c:axId val="50790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6656"/>
        <c:crosses val="autoZero"/>
        <c:auto val="1"/>
        <c:lblAlgn val="ctr"/>
        <c:lblOffset val="100"/>
        <c:noMultiLvlLbl val="0"/>
      </c:catAx>
      <c:valAx>
        <c:axId val="50790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2.2810883999999998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2464"/>
        <c:axId val="615616584"/>
      </c:barChart>
      <c:catAx>
        <c:axId val="615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6584"/>
        <c:crosses val="autoZero"/>
        <c:auto val="1"/>
        <c:lblAlgn val="ctr"/>
        <c:lblOffset val="100"/>
        <c:noMultiLvlLbl val="0"/>
      </c:catAx>
      <c:valAx>
        <c:axId val="61561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1.6840122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19720"/>
        <c:axId val="615620896"/>
      </c:barChart>
      <c:catAx>
        <c:axId val="6156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20896"/>
        <c:crosses val="autoZero"/>
        <c:auto val="1"/>
        <c:lblAlgn val="ctr"/>
        <c:lblOffset val="100"/>
        <c:noMultiLvlLbl val="0"/>
      </c:catAx>
      <c:valAx>
        <c:axId val="61562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1357.1366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1288"/>
        <c:axId val="615616976"/>
      </c:barChart>
      <c:catAx>
        <c:axId val="61562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6976"/>
        <c:crosses val="autoZero"/>
        <c:auto val="1"/>
        <c:lblAlgn val="ctr"/>
        <c:lblOffset val="100"/>
        <c:noMultiLvlLbl val="0"/>
      </c:catAx>
      <c:valAx>
        <c:axId val="6156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3566.6300999999999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0504"/>
        <c:axId val="615618544"/>
      </c:barChart>
      <c:catAx>
        <c:axId val="61562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8544"/>
        <c:crosses val="autoZero"/>
        <c:auto val="1"/>
        <c:lblAlgn val="ctr"/>
        <c:lblOffset val="100"/>
        <c:noMultiLvlLbl val="0"/>
      </c:catAx>
      <c:valAx>
        <c:axId val="615618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153.59772000000001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4568"/>
        <c:axId val="562090056"/>
      </c:barChart>
      <c:catAx>
        <c:axId val="56208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90056"/>
        <c:crosses val="autoZero"/>
        <c:auto val="1"/>
        <c:lblAlgn val="ctr"/>
        <c:lblOffset val="100"/>
        <c:noMultiLvlLbl val="0"/>
      </c:catAx>
      <c:valAx>
        <c:axId val="56209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117.5746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8096"/>
        <c:axId val="562083392"/>
      </c:barChart>
      <c:catAx>
        <c:axId val="56208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3392"/>
        <c:crosses val="autoZero"/>
        <c:auto val="1"/>
        <c:lblAlgn val="ctr"/>
        <c:lblOffset val="100"/>
        <c:noMultiLvlLbl val="0"/>
      </c:catAx>
      <c:valAx>
        <c:axId val="56208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13.521062000000001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4960"/>
        <c:axId val="562088880"/>
      </c:barChart>
      <c:catAx>
        <c:axId val="56208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8880"/>
        <c:crosses val="autoZero"/>
        <c:auto val="1"/>
        <c:lblAlgn val="ctr"/>
        <c:lblOffset val="100"/>
        <c:noMultiLvlLbl val="0"/>
      </c:catAx>
      <c:valAx>
        <c:axId val="562088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630.28830000000005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2608"/>
        <c:axId val="562086136"/>
      </c:barChart>
      <c:catAx>
        <c:axId val="56208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6136"/>
        <c:crosses val="autoZero"/>
        <c:auto val="1"/>
        <c:lblAlgn val="ctr"/>
        <c:lblOffset val="100"/>
        <c:noMultiLvlLbl val="0"/>
      </c:catAx>
      <c:valAx>
        <c:axId val="562086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3.1461820000000001E-2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4176"/>
        <c:axId val="562085352"/>
      </c:barChart>
      <c:catAx>
        <c:axId val="56208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5352"/>
        <c:crosses val="autoZero"/>
        <c:auto val="1"/>
        <c:lblAlgn val="ctr"/>
        <c:lblOffset val="100"/>
        <c:noMultiLvlLbl val="0"/>
      </c:catAx>
      <c:valAx>
        <c:axId val="562085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3.737403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3000"/>
        <c:axId val="562087704"/>
      </c:barChart>
      <c:catAx>
        <c:axId val="56208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87704"/>
        <c:crosses val="autoZero"/>
        <c:auto val="1"/>
        <c:lblAlgn val="ctr"/>
        <c:lblOffset val="100"/>
        <c:noMultiLvlLbl val="0"/>
      </c:catAx>
      <c:valAx>
        <c:axId val="56208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25.953997000000001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5480"/>
        <c:axId val="507903520"/>
      </c:barChart>
      <c:catAx>
        <c:axId val="50790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3520"/>
        <c:crosses val="autoZero"/>
        <c:auto val="1"/>
        <c:lblAlgn val="ctr"/>
        <c:lblOffset val="100"/>
        <c:noMultiLvlLbl val="0"/>
      </c:catAx>
      <c:valAx>
        <c:axId val="50790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296.55367999999999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87312"/>
        <c:axId val="611369392"/>
      </c:barChart>
      <c:catAx>
        <c:axId val="56208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9392"/>
        <c:crosses val="autoZero"/>
        <c:auto val="1"/>
        <c:lblAlgn val="ctr"/>
        <c:lblOffset val="100"/>
        <c:noMultiLvlLbl val="0"/>
      </c:catAx>
      <c:valAx>
        <c:axId val="61136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8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99.298569999999998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3120"/>
        <c:axId val="611370568"/>
      </c:barChart>
      <c:catAx>
        <c:axId val="61136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70568"/>
        <c:crosses val="autoZero"/>
        <c:auto val="1"/>
        <c:lblAlgn val="ctr"/>
        <c:lblOffset val="100"/>
        <c:noMultiLvlLbl val="0"/>
      </c:catAx>
      <c:valAx>
        <c:axId val="61137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8.6969999999999992</c:v>
                </c:pt>
                <c:pt idx="1">
                  <c:v>13.302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367824"/>
        <c:axId val="611367040"/>
      </c:barChart>
      <c:catAx>
        <c:axId val="61136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7040"/>
        <c:crosses val="autoZero"/>
        <c:auto val="1"/>
        <c:lblAlgn val="ctr"/>
        <c:lblOffset val="100"/>
        <c:noMultiLvlLbl val="0"/>
      </c:catAx>
      <c:valAx>
        <c:axId val="61136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19.218440999999999</c:v>
                </c:pt>
                <c:pt idx="1">
                  <c:v>23.3078</c:v>
                </c:pt>
                <c:pt idx="2">
                  <c:v>17.609580999999999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575.17664000000002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3904"/>
        <c:axId val="611370176"/>
      </c:barChart>
      <c:catAx>
        <c:axId val="6113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70176"/>
        <c:crosses val="autoZero"/>
        <c:auto val="1"/>
        <c:lblAlgn val="ctr"/>
        <c:lblOffset val="100"/>
        <c:noMultiLvlLbl val="0"/>
      </c:catAx>
      <c:valAx>
        <c:axId val="61137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22.589507999999999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4296"/>
        <c:axId val="611367432"/>
      </c:barChart>
      <c:catAx>
        <c:axId val="61136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7432"/>
        <c:crosses val="autoZero"/>
        <c:auto val="1"/>
        <c:lblAlgn val="ctr"/>
        <c:lblOffset val="100"/>
        <c:noMultiLvlLbl val="0"/>
      </c:catAx>
      <c:valAx>
        <c:axId val="61136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73.808999999999997</c:v>
                </c:pt>
                <c:pt idx="1">
                  <c:v>9.9169999999999998</c:v>
                </c:pt>
                <c:pt idx="2">
                  <c:v>16.274999999999999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365472"/>
        <c:axId val="611366256"/>
      </c:barChart>
      <c:catAx>
        <c:axId val="6113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6256"/>
        <c:crosses val="autoZero"/>
        <c:auto val="1"/>
        <c:lblAlgn val="ctr"/>
        <c:lblOffset val="100"/>
        <c:noMultiLvlLbl val="0"/>
      </c:catAx>
      <c:valAx>
        <c:axId val="61136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2235.0875999999998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368608"/>
        <c:axId val="611369000"/>
      </c:barChart>
      <c:catAx>
        <c:axId val="6113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369000"/>
        <c:crosses val="autoZero"/>
        <c:auto val="1"/>
        <c:lblAlgn val="ctr"/>
        <c:lblOffset val="100"/>
        <c:noMultiLvlLbl val="0"/>
      </c:catAx>
      <c:valAx>
        <c:axId val="61136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3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149.72073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0392"/>
        <c:axId val="610146664"/>
      </c:barChart>
      <c:catAx>
        <c:axId val="61014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6664"/>
        <c:crosses val="autoZero"/>
        <c:auto val="1"/>
        <c:lblAlgn val="ctr"/>
        <c:lblOffset val="100"/>
        <c:noMultiLvlLbl val="0"/>
      </c:catAx>
      <c:valAx>
        <c:axId val="610146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568.38649999999996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6272"/>
        <c:axId val="610144312"/>
      </c:barChart>
      <c:catAx>
        <c:axId val="61014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4312"/>
        <c:crosses val="autoZero"/>
        <c:auto val="1"/>
        <c:lblAlgn val="ctr"/>
        <c:lblOffset val="100"/>
        <c:noMultiLvlLbl val="0"/>
      </c:catAx>
      <c:valAx>
        <c:axId val="61014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4.8378560000000004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50056"/>
        <c:axId val="506654368"/>
      </c:barChart>
      <c:catAx>
        <c:axId val="50665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54368"/>
        <c:crosses val="autoZero"/>
        <c:auto val="1"/>
        <c:lblAlgn val="ctr"/>
        <c:lblOffset val="100"/>
        <c:noMultiLvlLbl val="0"/>
      </c:catAx>
      <c:valAx>
        <c:axId val="50665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5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6253.7340000000004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5488"/>
        <c:axId val="610145880"/>
      </c:barChart>
      <c:catAx>
        <c:axId val="6101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5880"/>
        <c:crosses val="autoZero"/>
        <c:auto val="1"/>
        <c:lblAlgn val="ctr"/>
        <c:lblOffset val="100"/>
        <c:noMultiLvlLbl val="0"/>
      </c:catAx>
      <c:valAx>
        <c:axId val="61014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15.751276000000001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0784"/>
        <c:axId val="610147056"/>
      </c:barChart>
      <c:catAx>
        <c:axId val="61014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7056"/>
        <c:crosses val="autoZero"/>
        <c:auto val="1"/>
        <c:lblAlgn val="ctr"/>
        <c:lblOffset val="100"/>
        <c:noMultiLvlLbl val="0"/>
      </c:catAx>
      <c:valAx>
        <c:axId val="61014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3.5118086000000002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140000"/>
        <c:axId val="610141960"/>
      </c:barChart>
      <c:catAx>
        <c:axId val="6101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141960"/>
        <c:crosses val="autoZero"/>
        <c:auto val="1"/>
        <c:lblAlgn val="ctr"/>
        <c:lblOffset val="100"/>
        <c:noMultiLvlLbl val="0"/>
      </c:catAx>
      <c:valAx>
        <c:axId val="61014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1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249.92989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53192"/>
        <c:axId val="506650448"/>
      </c:barChart>
      <c:catAx>
        <c:axId val="50665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50448"/>
        <c:crosses val="autoZero"/>
        <c:auto val="1"/>
        <c:lblAlgn val="ctr"/>
        <c:lblOffset val="100"/>
        <c:noMultiLvlLbl val="0"/>
      </c:catAx>
      <c:valAx>
        <c:axId val="5066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5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1.5187225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50840"/>
        <c:axId val="507901560"/>
      </c:barChart>
      <c:catAx>
        <c:axId val="50665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1560"/>
        <c:crosses val="autoZero"/>
        <c:auto val="1"/>
        <c:lblAlgn val="ctr"/>
        <c:lblOffset val="100"/>
        <c:noMultiLvlLbl val="0"/>
      </c:catAx>
      <c:valAx>
        <c:axId val="50790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5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18.238405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05088"/>
        <c:axId val="507905872"/>
      </c:barChart>
      <c:catAx>
        <c:axId val="5079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05872"/>
        <c:crosses val="autoZero"/>
        <c:auto val="1"/>
        <c:lblAlgn val="ctr"/>
        <c:lblOffset val="100"/>
        <c:noMultiLvlLbl val="0"/>
      </c:catAx>
      <c:valAx>
        <c:axId val="50790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3.5118086000000002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61360"/>
        <c:axId val="615621680"/>
      </c:barChart>
      <c:catAx>
        <c:axId val="40596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21680"/>
        <c:crosses val="autoZero"/>
        <c:auto val="1"/>
        <c:lblAlgn val="ctr"/>
        <c:lblOffset val="100"/>
        <c:noMultiLvlLbl val="0"/>
      </c:catAx>
      <c:valAx>
        <c:axId val="61562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6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588.47815000000003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19328"/>
        <c:axId val="615622072"/>
      </c:barChart>
      <c:catAx>
        <c:axId val="61561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22072"/>
        <c:crosses val="autoZero"/>
        <c:auto val="1"/>
        <c:lblAlgn val="ctr"/>
        <c:lblOffset val="100"/>
        <c:noMultiLvlLbl val="0"/>
      </c:catAx>
      <c:valAx>
        <c:axId val="61562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9.1523470000000007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623640"/>
        <c:axId val="615617760"/>
      </c:barChart>
      <c:catAx>
        <c:axId val="61562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617760"/>
        <c:crosses val="autoZero"/>
        <c:auto val="1"/>
        <c:lblAlgn val="ctr"/>
        <c:lblOffset val="100"/>
        <c:noMultiLvlLbl val="0"/>
      </c:catAx>
      <c:valAx>
        <c:axId val="6156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62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박권영, ID : H1800151)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09월 06일 13:34:35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2400</v>
      </c>
      <c r="C6" s="60">
        <f>'DRIs DATA 입력'!C6</f>
        <v>2235.0875999999998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80.281180000000006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25.953997000000001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73.808999999999997</v>
      </c>
      <c r="G8" s="60">
        <f>'DRIs DATA 입력'!G8</f>
        <v>9.9169999999999998</v>
      </c>
      <c r="H8" s="60">
        <f>'DRIs DATA 입력'!H8</f>
        <v>16.274999999999999</v>
      </c>
      <c r="I8" s="47"/>
      <c r="J8" s="60" t="s">
        <v>217</v>
      </c>
      <c r="K8" s="60">
        <f>'DRIs DATA 입력'!K8</f>
        <v>8.6969999999999992</v>
      </c>
      <c r="L8" s="60">
        <f>'DRIs DATA 입력'!L8</f>
        <v>13.302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575.17664000000002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22.589507999999999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4.8378560000000004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249.92989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149.72073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2.1653929999999999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1.5187225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18.238405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3.5118086000000002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588.47815000000003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9.1523470000000007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2.2810883999999998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1.6840122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568.38649999999996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1357.1366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6253.7340000000004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3566.6300999999999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153.59772000000001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117.5746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15.751276000000001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13.521062000000001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630.28830000000005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3.1461820000000001E-2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3.737403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296.55367999999999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99.298569999999998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9" sqref="M59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305</v>
      </c>
      <c r="B1" s="62" t="s">
        <v>306</v>
      </c>
      <c r="G1" s="63" t="s">
        <v>282</v>
      </c>
      <c r="H1" s="62" t="s">
        <v>307</v>
      </c>
    </row>
    <row r="3" spans="1:27" x14ac:dyDescent="0.3">
      <c r="A3" s="72" t="s">
        <v>308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309</v>
      </c>
      <c r="B4" s="70"/>
      <c r="C4" s="70"/>
      <c r="E4" s="67" t="s">
        <v>310</v>
      </c>
      <c r="F4" s="68"/>
      <c r="G4" s="68"/>
      <c r="H4" s="69"/>
      <c r="J4" s="67" t="s">
        <v>311</v>
      </c>
      <c r="K4" s="68"/>
      <c r="L4" s="69"/>
      <c r="N4" s="70" t="s">
        <v>312</v>
      </c>
      <c r="O4" s="70"/>
      <c r="P4" s="70"/>
      <c r="Q4" s="70"/>
      <c r="R4" s="70"/>
      <c r="S4" s="70"/>
      <c r="U4" s="70" t="s">
        <v>313</v>
      </c>
      <c r="V4" s="70"/>
      <c r="W4" s="70"/>
      <c r="X4" s="70"/>
      <c r="Y4" s="70"/>
      <c r="Z4" s="70"/>
    </row>
    <row r="5" spans="1:27" x14ac:dyDescent="0.3">
      <c r="A5" s="66"/>
      <c r="B5" s="66" t="s">
        <v>314</v>
      </c>
      <c r="C5" s="66" t="s">
        <v>315</v>
      </c>
      <c r="E5" s="66"/>
      <c r="F5" s="66" t="s">
        <v>316</v>
      </c>
      <c r="G5" s="66" t="s">
        <v>317</v>
      </c>
      <c r="H5" s="66" t="s">
        <v>47</v>
      </c>
      <c r="J5" s="66"/>
      <c r="K5" s="66" t="s">
        <v>318</v>
      </c>
      <c r="L5" s="66" t="s">
        <v>276</v>
      </c>
      <c r="N5" s="66"/>
      <c r="O5" s="66" t="s">
        <v>319</v>
      </c>
      <c r="P5" s="66" t="s">
        <v>320</v>
      </c>
      <c r="Q5" s="66" t="s">
        <v>321</v>
      </c>
      <c r="R5" s="66" t="s">
        <v>300</v>
      </c>
      <c r="S5" s="66" t="s">
        <v>315</v>
      </c>
      <c r="U5" s="66"/>
      <c r="V5" s="66" t="s">
        <v>277</v>
      </c>
      <c r="W5" s="66" t="s">
        <v>301</v>
      </c>
      <c r="X5" s="66" t="s">
        <v>322</v>
      </c>
      <c r="Y5" s="66" t="s">
        <v>323</v>
      </c>
      <c r="Z5" s="66" t="s">
        <v>324</v>
      </c>
    </row>
    <row r="6" spans="1:27" x14ac:dyDescent="0.3">
      <c r="A6" s="66" t="s">
        <v>325</v>
      </c>
      <c r="B6" s="66">
        <v>2400</v>
      </c>
      <c r="C6" s="66">
        <v>2235.0875999999998</v>
      </c>
      <c r="E6" s="66" t="s">
        <v>326</v>
      </c>
      <c r="F6" s="66">
        <v>55</v>
      </c>
      <c r="G6" s="66">
        <v>15</v>
      </c>
      <c r="H6" s="66">
        <v>7</v>
      </c>
      <c r="J6" s="66" t="s">
        <v>327</v>
      </c>
      <c r="K6" s="66">
        <v>0.1</v>
      </c>
      <c r="L6" s="66">
        <v>4</v>
      </c>
      <c r="N6" s="66" t="s">
        <v>279</v>
      </c>
      <c r="O6" s="66">
        <v>50</v>
      </c>
      <c r="P6" s="66">
        <v>60</v>
      </c>
      <c r="Q6" s="66">
        <v>0</v>
      </c>
      <c r="R6" s="66">
        <v>0</v>
      </c>
      <c r="S6" s="66">
        <v>80.281180000000006</v>
      </c>
      <c r="U6" s="66" t="s">
        <v>328</v>
      </c>
      <c r="V6" s="66">
        <v>0</v>
      </c>
      <c r="W6" s="66">
        <v>0</v>
      </c>
      <c r="X6" s="66">
        <v>25</v>
      </c>
      <c r="Y6" s="66">
        <v>0</v>
      </c>
      <c r="Z6" s="66">
        <v>25.953997000000001</v>
      </c>
    </row>
    <row r="7" spans="1:27" x14ac:dyDescent="0.3">
      <c r="E7" s="66" t="s">
        <v>329</v>
      </c>
      <c r="F7" s="66">
        <v>65</v>
      </c>
      <c r="G7" s="66">
        <v>30</v>
      </c>
      <c r="H7" s="66">
        <v>20</v>
      </c>
      <c r="J7" s="66" t="s">
        <v>280</v>
      </c>
      <c r="K7" s="66">
        <v>1</v>
      </c>
      <c r="L7" s="66">
        <v>10</v>
      </c>
    </row>
    <row r="8" spans="1:27" x14ac:dyDescent="0.3">
      <c r="E8" s="66" t="s">
        <v>330</v>
      </c>
      <c r="F8" s="66">
        <v>73.808999999999997</v>
      </c>
      <c r="G8" s="66">
        <v>9.9169999999999998</v>
      </c>
      <c r="H8" s="66">
        <v>16.274999999999999</v>
      </c>
      <c r="J8" s="66" t="s">
        <v>331</v>
      </c>
      <c r="K8" s="66">
        <v>8.6969999999999992</v>
      </c>
      <c r="L8" s="66">
        <v>13.302</v>
      </c>
    </row>
    <row r="13" spans="1:27" x14ac:dyDescent="0.3">
      <c r="A13" s="71" t="s">
        <v>332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333</v>
      </c>
      <c r="B14" s="70"/>
      <c r="C14" s="70"/>
      <c r="D14" s="70"/>
      <c r="E14" s="70"/>
      <c r="F14" s="70"/>
      <c r="H14" s="70" t="s">
        <v>286</v>
      </c>
      <c r="I14" s="70"/>
      <c r="J14" s="70"/>
      <c r="K14" s="70"/>
      <c r="L14" s="70"/>
      <c r="M14" s="70"/>
      <c r="O14" s="70" t="s">
        <v>293</v>
      </c>
      <c r="P14" s="70"/>
      <c r="Q14" s="70"/>
      <c r="R14" s="70"/>
      <c r="S14" s="70"/>
      <c r="T14" s="70"/>
      <c r="V14" s="70" t="s">
        <v>334</v>
      </c>
      <c r="W14" s="70"/>
      <c r="X14" s="70"/>
      <c r="Y14" s="70"/>
      <c r="Z14" s="70"/>
      <c r="AA14" s="70"/>
    </row>
    <row r="15" spans="1:27" x14ac:dyDescent="0.3">
      <c r="A15" s="66"/>
      <c r="B15" s="66" t="s">
        <v>335</v>
      </c>
      <c r="C15" s="66" t="s">
        <v>336</v>
      </c>
      <c r="D15" s="66" t="s">
        <v>284</v>
      </c>
      <c r="E15" s="66" t="s">
        <v>300</v>
      </c>
      <c r="F15" s="66" t="s">
        <v>337</v>
      </c>
      <c r="H15" s="66"/>
      <c r="I15" s="66" t="s">
        <v>335</v>
      </c>
      <c r="J15" s="66" t="s">
        <v>278</v>
      </c>
      <c r="K15" s="66" t="s">
        <v>338</v>
      </c>
      <c r="L15" s="66" t="s">
        <v>339</v>
      </c>
      <c r="M15" s="66" t="s">
        <v>337</v>
      </c>
      <c r="O15" s="66"/>
      <c r="P15" s="66" t="s">
        <v>335</v>
      </c>
      <c r="Q15" s="66" t="s">
        <v>340</v>
      </c>
      <c r="R15" s="66" t="s">
        <v>321</v>
      </c>
      <c r="S15" s="66" t="s">
        <v>285</v>
      </c>
      <c r="T15" s="66" t="s">
        <v>337</v>
      </c>
      <c r="V15" s="66"/>
      <c r="W15" s="66" t="s">
        <v>277</v>
      </c>
      <c r="X15" s="66" t="s">
        <v>278</v>
      </c>
      <c r="Y15" s="66" t="s">
        <v>338</v>
      </c>
      <c r="Z15" s="66" t="s">
        <v>323</v>
      </c>
      <c r="AA15" s="66" t="s">
        <v>283</v>
      </c>
    </row>
    <row r="16" spans="1:27" x14ac:dyDescent="0.3">
      <c r="A16" s="66" t="s">
        <v>341</v>
      </c>
      <c r="B16" s="66">
        <v>550</v>
      </c>
      <c r="C16" s="66">
        <v>750</v>
      </c>
      <c r="D16" s="66">
        <v>0</v>
      </c>
      <c r="E16" s="66">
        <v>3000</v>
      </c>
      <c r="F16" s="66">
        <v>575.17664000000002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22.589507999999999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4.8378560000000004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249.92989</v>
      </c>
    </row>
    <row r="23" spans="1:62" x14ac:dyDescent="0.3">
      <c r="A23" s="71" t="s">
        <v>294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342</v>
      </c>
      <c r="B24" s="70"/>
      <c r="C24" s="70"/>
      <c r="D24" s="70"/>
      <c r="E24" s="70"/>
      <c r="F24" s="70"/>
      <c r="H24" s="70" t="s">
        <v>343</v>
      </c>
      <c r="I24" s="70"/>
      <c r="J24" s="70"/>
      <c r="K24" s="70"/>
      <c r="L24" s="70"/>
      <c r="M24" s="70"/>
      <c r="O24" s="70" t="s">
        <v>281</v>
      </c>
      <c r="P24" s="70"/>
      <c r="Q24" s="70"/>
      <c r="R24" s="70"/>
      <c r="S24" s="70"/>
      <c r="T24" s="70"/>
      <c r="V24" s="70" t="s">
        <v>295</v>
      </c>
      <c r="W24" s="70"/>
      <c r="X24" s="70"/>
      <c r="Y24" s="70"/>
      <c r="Z24" s="70"/>
      <c r="AA24" s="70"/>
      <c r="AC24" s="70" t="s">
        <v>344</v>
      </c>
      <c r="AD24" s="70"/>
      <c r="AE24" s="70"/>
      <c r="AF24" s="70"/>
      <c r="AG24" s="70"/>
      <c r="AH24" s="70"/>
      <c r="AJ24" s="70" t="s">
        <v>287</v>
      </c>
      <c r="AK24" s="70"/>
      <c r="AL24" s="70"/>
      <c r="AM24" s="70"/>
      <c r="AN24" s="70"/>
      <c r="AO24" s="70"/>
      <c r="AQ24" s="70" t="s">
        <v>288</v>
      </c>
      <c r="AR24" s="70"/>
      <c r="AS24" s="70"/>
      <c r="AT24" s="70"/>
      <c r="AU24" s="70"/>
      <c r="AV24" s="70"/>
      <c r="AX24" s="70" t="s">
        <v>289</v>
      </c>
      <c r="AY24" s="70"/>
      <c r="AZ24" s="70"/>
      <c r="BA24" s="70"/>
      <c r="BB24" s="70"/>
      <c r="BC24" s="70"/>
      <c r="BE24" s="70" t="s">
        <v>290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277</v>
      </c>
      <c r="C25" s="66" t="s">
        <v>345</v>
      </c>
      <c r="D25" s="66" t="s">
        <v>284</v>
      </c>
      <c r="E25" s="66" t="s">
        <v>285</v>
      </c>
      <c r="F25" s="66" t="s">
        <v>346</v>
      </c>
      <c r="H25" s="66"/>
      <c r="I25" s="66" t="s">
        <v>277</v>
      </c>
      <c r="J25" s="66" t="s">
        <v>278</v>
      </c>
      <c r="K25" s="66" t="s">
        <v>338</v>
      </c>
      <c r="L25" s="66" t="s">
        <v>323</v>
      </c>
      <c r="M25" s="66" t="s">
        <v>337</v>
      </c>
      <c r="O25" s="66"/>
      <c r="P25" s="66" t="s">
        <v>347</v>
      </c>
      <c r="Q25" s="66" t="s">
        <v>278</v>
      </c>
      <c r="R25" s="66" t="s">
        <v>322</v>
      </c>
      <c r="S25" s="66" t="s">
        <v>300</v>
      </c>
      <c r="T25" s="66" t="s">
        <v>283</v>
      </c>
      <c r="V25" s="66"/>
      <c r="W25" s="66" t="s">
        <v>348</v>
      </c>
      <c r="X25" s="66" t="s">
        <v>336</v>
      </c>
      <c r="Y25" s="66" t="s">
        <v>338</v>
      </c>
      <c r="Z25" s="66" t="s">
        <v>285</v>
      </c>
      <c r="AA25" s="66" t="s">
        <v>283</v>
      </c>
      <c r="AC25" s="66"/>
      <c r="AD25" s="66" t="s">
        <v>277</v>
      </c>
      <c r="AE25" s="66" t="s">
        <v>278</v>
      </c>
      <c r="AF25" s="66" t="s">
        <v>322</v>
      </c>
      <c r="AG25" s="66" t="s">
        <v>349</v>
      </c>
      <c r="AH25" s="66" t="s">
        <v>283</v>
      </c>
      <c r="AJ25" s="66"/>
      <c r="AK25" s="66" t="s">
        <v>350</v>
      </c>
      <c r="AL25" s="66" t="s">
        <v>351</v>
      </c>
      <c r="AM25" s="66" t="s">
        <v>322</v>
      </c>
      <c r="AN25" s="66" t="s">
        <v>285</v>
      </c>
      <c r="AO25" s="66" t="s">
        <v>324</v>
      </c>
      <c r="AQ25" s="66"/>
      <c r="AR25" s="66" t="s">
        <v>277</v>
      </c>
      <c r="AS25" s="66" t="s">
        <v>336</v>
      </c>
      <c r="AT25" s="66" t="s">
        <v>322</v>
      </c>
      <c r="AU25" s="66" t="s">
        <v>349</v>
      </c>
      <c r="AV25" s="66" t="s">
        <v>346</v>
      </c>
      <c r="AX25" s="66"/>
      <c r="AY25" s="66" t="s">
        <v>335</v>
      </c>
      <c r="AZ25" s="66" t="s">
        <v>336</v>
      </c>
      <c r="BA25" s="66" t="s">
        <v>322</v>
      </c>
      <c r="BB25" s="66" t="s">
        <v>339</v>
      </c>
      <c r="BC25" s="66" t="s">
        <v>337</v>
      </c>
      <c r="BE25" s="66"/>
      <c r="BF25" s="66" t="s">
        <v>350</v>
      </c>
      <c r="BG25" s="66" t="s">
        <v>278</v>
      </c>
      <c r="BH25" s="66" t="s">
        <v>321</v>
      </c>
      <c r="BI25" s="66" t="s">
        <v>349</v>
      </c>
      <c r="BJ25" s="66" t="s">
        <v>337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149.72073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2.1653929999999999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1.5187225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18.238405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3.5118086000000002</v>
      </c>
      <c r="AJ26" s="66" t="s">
        <v>296</v>
      </c>
      <c r="AK26" s="66">
        <v>320</v>
      </c>
      <c r="AL26" s="66">
        <v>400</v>
      </c>
      <c r="AM26" s="66">
        <v>0</v>
      </c>
      <c r="AN26" s="66">
        <v>1000</v>
      </c>
      <c r="AO26" s="66">
        <v>588.47815000000003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9.1523470000000007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2.2810883999999998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1.6840122</v>
      </c>
    </row>
    <row r="33" spans="1:68" x14ac:dyDescent="0.3">
      <c r="A33" s="71" t="s">
        <v>352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353</v>
      </c>
      <c r="I34" s="70"/>
      <c r="J34" s="70"/>
      <c r="K34" s="70"/>
      <c r="L34" s="70"/>
      <c r="M34" s="70"/>
      <c r="O34" s="70" t="s">
        <v>354</v>
      </c>
      <c r="P34" s="70"/>
      <c r="Q34" s="70"/>
      <c r="R34" s="70"/>
      <c r="S34" s="70"/>
      <c r="T34" s="70"/>
      <c r="V34" s="70" t="s">
        <v>291</v>
      </c>
      <c r="W34" s="70"/>
      <c r="X34" s="70"/>
      <c r="Y34" s="70"/>
      <c r="Z34" s="70"/>
      <c r="AA34" s="70"/>
      <c r="AC34" s="70" t="s">
        <v>355</v>
      </c>
      <c r="AD34" s="70"/>
      <c r="AE34" s="70"/>
      <c r="AF34" s="70"/>
      <c r="AG34" s="70"/>
      <c r="AH34" s="70"/>
      <c r="AJ34" s="70" t="s">
        <v>356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335</v>
      </c>
      <c r="C35" s="66" t="s">
        <v>320</v>
      </c>
      <c r="D35" s="66" t="s">
        <v>321</v>
      </c>
      <c r="E35" s="66" t="s">
        <v>323</v>
      </c>
      <c r="F35" s="66" t="s">
        <v>346</v>
      </c>
      <c r="H35" s="66"/>
      <c r="I35" s="66" t="s">
        <v>277</v>
      </c>
      <c r="J35" s="66" t="s">
        <v>278</v>
      </c>
      <c r="K35" s="66" t="s">
        <v>284</v>
      </c>
      <c r="L35" s="66" t="s">
        <v>323</v>
      </c>
      <c r="M35" s="66" t="s">
        <v>346</v>
      </c>
      <c r="O35" s="66"/>
      <c r="P35" s="66" t="s">
        <v>277</v>
      </c>
      <c r="Q35" s="66" t="s">
        <v>351</v>
      </c>
      <c r="R35" s="66" t="s">
        <v>322</v>
      </c>
      <c r="S35" s="66" t="s">
        <v>357</v>
      </c>
      <c r="T35" s="66" t="s">
        <v>283</v>
      </c>
      <c r="V35" s="66"/>
      <c r="W35" s="66" t="s">
        <v>277</v>
      </c>
      <c r="X35" s="66" t="s">
        <v>301</v>
      </c>
      <c r="Y35" s="66" t="s">
        <v>358</v>
      </c>
      <c r="Z35" s="66" t="s">
        <v>285</v>
      </c>
      <c r="AA35" s="66" t="s">
        <v>346</v>
      </c>
      <c r="AC35" s="66"/>
      <c r="AD35" s="66" t="s">
        <v>319</v>
      </c>
      <c r="AE35" s="66" t="s">
        <v>278</v>
      </c>
      <c r="AF35" s="66" t="s">
        <v>322</v>
      </c>
      <c r="AG35" s="66" t="s">
        <v>323</v>
      </c>
      <c r="AH35" s="66" t="s">
        <v>315</v>
      </c>
      <c r="AJ35" s="66"/>
      <c r="AK35" s="66" t="s">
        <v>335</v>
      </c>
      <c r="AL35" s="66" t="s">
        <v>336</v>
      </c>
      <c r="AM35" s="66" t="s">
        <v>358</v>
      </c>
      <c r="AN35" s="66" t="s">
        <v>285</v>
      </c>
      <c r="AO35" s="66" t="s">
        <v>283</v>
      </c>
    </row>
    <row r="36" spans="1:68" x14ac:dyDescent="0.3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568.38649999999996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1357.1366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6253.7340000000004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3566.6300999999999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153.59772000000001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117.5746</v>
      </c>
    </row>
    <row r="43" spans="1:68" x14ac:dyDescent="0.3">
      <c r="A43" s="71" t="s">
        <v>359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360</v>
      </c>
      <c r="B44" s="70"/>
      <c r="C44" s="70"/>
      <c r="D44" s="70"/>
      <c r="E44" s="70"/>
      <c r="F44" s="70"/>
      <c r="H44" s="70" t="s">
        <v>297</v>
      </c>
      <c r="I44" s="70"/>
      <c r="J44" s="70"/>
      <c r="K44" s="70"/>
      <c r="L44" s="70"/>
      <c r="M44" s="70"/>
      <c r="O44" s="70" t="s">
        <v>361</v>
      </c>
      <c r="P44" s="70"/>
      <c r="Q44" s="70"/>
      <c r="R44" s="70"/>
      <c r="S44" s="70"/>
      <c r="T44" s="70"/>
      <c r="V44" s="70" t="s">
        <v>362</v>
      </c>
      <c r="W44" s="70"/>
      <c r="X44" s="70"/>
      <c r="Y44" s="70"/>
      <c r="Z44" s="70"/>
      <c r="AA44" s="70"/>
      <c r="AC44" s="70" t="s">
        <v>292</v>
      </c>
      <c r="AD44" s="70"/>
      <c r="AE44" s="70"/>
      <c r="AF44" s="70"/>
      <c r="AG44" s="70"/>
      <c r="AH44" s="70"/>
      <c r="AJ44" s="70" t="s">
        <v>363</v>
      </c>
      <c r="AK44" s="70"/>
      <c r="AL44" s="70"/>
      <c r="AM44" s="70"/>
      <c r="AN44" s="70"/>
      <c r="AO44" s="70"/>
      <c r="AQ44" s="70" t="s">
        <v>364</v>
      </c>
      <c r="AR44" s="70"/>
      <c r="AS44" s="70"/>
      <c r="AT44" s="70"/>
      <c r="AU44" s="70"/>
      <c r="AV44" s="70"/>
      <c r="AX44" s="70" t="s">
        <v>365</v>
      </c>
      <c r="AY44" s="70"/>
      <c r="AZ44" s="70"/>
      <c r="BA44" s="70"/>
      <c r="BB44" s="70"/>
      <c r="BC44" s="70"/>
      <c r="BE44" s="70" t="s">
        <v>366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277</v>
      </c>
      <c r="C45" s="66" t="s">
        <v>278</v>
      </c>
      <c r="D45" s="66" t="s">
        <v>322</v>
      </c>
      <c r="E45" s="66" t="s">
        <v>285</v>
      </c>
      <c r="F45" s="66" t="s">
        <v>283</v>
      </c>
      <c r="H45" s="66"/>
      <c r="I45" s="66" t="s">
        <v>277</v>
      </c>
      <c r="J45" s="66" t="s">
        <v>278</v>
      </c>
      <c r="K45" s="66" t="s">
        <v>284</v>
      </c>
      <c r="L45" s="66" t="s">
        <v>367</v>
      </c>
      <c r="M45" s="66" t="s">
        <v>346</v>
      </c>
      <c r="O45" s="66"/>
      <c r="P45" s="66" t="s">
        <v>319</v>
      </c>
      <c r="Q45" s="66" t="s">
        <v>278</v>
      </c>
      <c r="R45" s="66" t="s">
        <v>284</v>
      </c>
      <c r="S45" s="66" t="s">
        <v>285</v>
      </c>
      <c r="T45" s="66" t="s">
        <v>337</v>
      </c>
      <c r="V45" s="66"/>
      <c r="W45" s="66" t="s">
        <v>319</v>
      </c>
      <c r="X45" s="66" t="s">
        <v>336</v>
      </c>
      <c r="Y45" s="66" t="s">
        <v>322</v>
      </c>
      <c r="Z45" s="66" t="s">
        <v>367</v>
      </c>
      <c r="AA45" s="66" t="s">
        <v>337</v>
      </c>
      <c r="AC45" s="66"/>
      <c r="AD45" s="66" t="s">
        <v>277</v>
      </c>
      <c r="AE45" s="66" t="s">
        <v>336</v>
      </c>
      <c r="AF45" s="66" t="s">
        <v>322</v>
      </c>
      <c r="AG45" s="66" t="s">
        <v>285</v>
      </c>
      <c r="AH45" s="66" t="s">
        <v>315</v>
      </c>
      <c r="AJ45" s="66"/>
      <c r="AK45" s="66" t="s">
        <v>319</v>
      </c>
      <c r="AL45" s="66" t="s">
        <v>340</v>
      </c>
      <c r="AM45" s="66" t="s">
        <v>368</v>
      </c>
      <c r="AN45" s="66" t="s">
        <v>357</v>
      </c>
      <c r="AO45" s="66" t="s">
        <v>337</v>
      </c>
      <c r="AQ45" s="66"/>
      <c r="AR45" s="66" t="s">
        <v>277</v>
      </c>
      <c r="AS45" s="66" t="s">
        <v>320</v>
      </c>
      <c r="AT45" s="66" t="s">
        <v>368</v>
      </c>
      <c r="AU45" s="66" t="s">
        <v>323</v>
      </c>
      <c r="AV45" s="66" t="s">
        <v>337</v>
      </c>
      <c r="AX45" s="66"/>
      <c r="AY45" s="66" t="s">
        <v>277</v>
      </c>
      <c r="AZ45" s="66" t="s">
        <v>336</v>
      </c>
      <c r="BA45" s="66" t="s">
        <v>284</v>
      </c>
      <c r="BB45" s="66" t="s">
        <v>285</v>
      </c>
      <c r="BC45" s="66" t="s">
        <v>283</v>
      </c>
      <c r="BE45" s="66"/>
      <c r="BF45" s="66" t="s">
        <v>347</v>
      </c>
      <c r="BG45" s="66" t="s">
        <v>336</v>
      </c>
      <c r="BH45" s="66" t="s">
        <v>284</v>
      </c>
      <c r="BI45" s="66" t="s">
        <v>285</v>
      </c>
      <c r="BJ45" s="66" t="s">
        <v>315</v>
      </c>
    </row>
    <row r="46" spans="1:68" x14ac:dyDescent="0.3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15.751276000000001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13.521062000000001</v>
      </c>
      <c r="O46" s="66" t="s">
        <v>298</v>
      </c>
      <c r="P46" s="66">
        <v>600</v>
      </c>
      <c r="Q46" s="66">
        <v>800</v>
      </c>
      <c r="R46" s="66">
        <v>0</v>
      </c>
      <c r="S46" s="66">
        <v>10000</v>
      </c>
      <c r="T46" s="66">
        <v>630.28830000000005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3.1461820000000001E-2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3.737403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296.55367999999999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99.298569999999998</v>
      </c>
      <c r="AX46" s="66" t="s">
        <v>369</v>
      </c>
      <c r="AY46" s="66"/>
      <c r="AZ46" s="66"/>
      <c r="BA46" s="66"/>
      <c r="BB46" s="66"/>
      <c r="BC46" s="66"/>
      <c r="BE46" s="66" t="s">
        <v>299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1" sqref="D21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303</v>
      </c>
      <c r="B2" s="62" t="s">
        <v>304</v>
      </c>
      <c r="C2" s="62" t="s">
        <v>302</v>
      </c>
      <c r="D2" s="62">
        <v>47</v>
      </c>
      <c r="E2" s="62">
        <v>2235.0875999999998</v>
      </c>
      <c r="F2" s="62">
        <v>364.08337</v>
      </c>
      <c r="G2" s="62">
        <v>48.916339999999998</v>
      </c>
      <c r="H2" s="62">
        <v>22.847366000000001</v>
      </c>
      <c r="I2" s="62">
        <v>26.068974000000001</v>
      </c>
      <c r="J2" s="62">
        <v>80.281180000000006</v>
      </c>
      <c r="K2" s="62">
        <v>38.026961999999997</v>
      </c>
      <c r="L2" s="62">
        <v>42.254219999999997</v>
      </c>
      <c r="M2" s="62">
        <v>25.953997000000001</v>
      </c>
      <c r="N2" s="62">
        <v>2.6064940000000001</v>
      </c>
      <c r="O2" s="62">
        <v>13.853543999999999</v>
      </c>
      <c r="P2" s="62">
        <v>1023.35016</v>
      </c>
      <c r="Q2" s="62">
        <v>27.987992999999999</v>
      </c>
      <c r="R2" s="62">
        <v>575.17664000000002</v>
      </c>
      <c r="S2" s="62">
        <v>121.85646</v>
      </c>
      <c r="T2" s="62">
        <v>5439.8437999999996</v>
      </c>
      <c r="U2" s="62">
        <v>4.8378560000000004</v>
      </c>
      <c r="V2" s="62">
        <v>22.589507999999999</v>
      </c>
      <c r="W2" s="62">
        <v>249.92989</v>
      </c>
      <c r="X2" s="62">
        <v>149.72073</v>
      </c>
      <c r="Y2" s="62">
        <v>2.1653929999999999</v>
      </c>
      <c r="Z2" s="62">
        <v>1.5187225</v>
      </c>
      <c r="AA2" s="62">
        <v>18.238405</v>
      </c>
      <c r="AB2" s="62">
        <v>3.5118086000000002</v>
      </c>
      <c r="AC2" s="62">
        <v>588.47815000000003</v>
      </c>
      <c r="AD2" s="62">
        <v>9.1523470000000007</v>
      </c>
      <c r="AE2" s="62">
        <v>2.2810883999999998</v>
      </c>
      <c r="AF2" s="62">
        <v>1.6840122</v>
      </c>
      <c r="AG2" s="62">
        <v>568.38649999999996</v>
      </c>
      <c r="AH2" s="62">
        <v>303.3091</v>
      </c>
      <c r="AI2" s="62">
        <v>265.07733000000002</v>
      </c>
      <c r="AJ2" s="62">
        <v>1357.1366</v>
      </c>
      <c r="AK2" s="62">
        <v>6253.7340000000004</v>
      </c>
      <c r="AL2" s="62">
        <v>153.59772000000001</v>
      </c>
      <c r="AM2" s="62">
        <v>3566.6300999999999</v>
      </c>
      <c r="AN2" s="62">
        <v>117.5746</v>
      </c>
      <c r="AO2" s="62">
        <v>15.751276000000001</v>
      </c>
      <c r="AP2" s="62">
        <v>10.109418</v>
      </c>
      <c r="AQ2" s="62">
        <v>5.641858</v>
      </c>
      <c r="AR2" s="62">
        <v>13.521062000000001</v>
      </c>
      <c r="AS2" s="62">
        <v>630.28830000000005</v>
      </c>
      <c r="AT2" s="62">
        <v>3.1461820000000001E-2</v>
      </c>
      <c r="AU2" s="62">
        <v>3.737403</v>
      </c>
      <c r="AV2" s="62">
        <v>296.55367999999999</v>
      </c>
      <c r="AW2" s="62">
        <v>99.298569999999998</v>
      </c>
      <c r="AX2" s="62">
        <v>0.11239987999999999</v>
      </c>
      <c r="AY2" s="62">
        <v>1.4449482</v>
      </c>
      <c r="AZ2" s="62">
        <v>307.46541999999999</v>
      </c>
      <c r="BA2" s="62">
        <v>60.142166000000003</v>
      </c>
      <c r="BB2" s="62">
        <v>19.218440999999999</v>
      </c>
      <c r="BC2" s="62">
        <v>23.3078</v>
      </c>
      <c r="BD2" s="62">
        <v>17.609580999999999</v>
      </c>
      <c r="BE2" s="62">
        <v>1.0615759</v>
      </c>
      <c r="BF2" s="62">
        <v>5.7090215999999998</v>
      </c>
      <c r="BG2" s="62">
        <v>6.9387240000000003E-3</v>
      </c>
      <c r="BH2" s="62">
        <v>1.8783088999999999E-2</v>
      </c>
      <c r="BI2" s="62">
        <v>1.3952773999999999E-2</v>
      </c>
      <c r="BJ2" s="62">
        <v>6.5358736000000001E-2</v>
      </c>
      <c r="BK2" s="62">
        <v>5.3374800000000001E-4</v>
      </c>
      <c r="BL2" s="62">
        <v>0.34037060000000002</v>
      </c>
      <c r="BM2" s="62">
        <v>5.3726354000000001</v>
      </c>
      <c r="BN2" s="62">
        <v>1.2959107000000001</v>
      </c>
      <c r="BO2" s="62">
        <v>74.703766000000002</v>
      </c>
      <c r="BP2" s="62">
        <v>15.364355</v>
      </c>
      <c r="BQ2" s="62">
        <v>22.898969999999998</v>
      </c>
      <c r="BR2" s="62">
        <v>84.921310000000005</v>
      </c>
      <c r="BS2" s="62">
        <v>31.859268</v>
      </c>
      <c r="BT2" s="62">
        <v>15.769057999999999</v>
      </c>
      <c r="BU2" s="62">
        <v>5.4530191999999998E-2</v>
      </c>
      <c r="BV2" s="62">
        <v>0.12958430000000001</v>
      </c>
      <c r="BW2" s="62">
        <v>1.0513349999999999</v>
      </c>
      <c r="BX2" s="62">
        <v>1.8413657999999999</v>
      </c>
      <c r="BY2" s="62">
        <v>0.18152869999999999</v>
      </c>
      <c r="BZ2" s="62">
        <v>4.9287452999999997E-4</v>
      </c>
      <c r="CA2" s="62">
        <v>0.85632790000000003</v>
      </c>
      <c r="CB2" s="62">
        <v>9.8505579999999995E-2</v>
      </c>
      <c r="CC2" s="62">
        <v>0.13204809000000001</v>
      </c>
      <c r="CD2" s="62">
        <v>2.5496202000000001</v>
      </c>
      <c r="CE2" s="62">
        <v>5.1594220000000003E-2</v>
      </c>
      <c r="CF2" s="62">
        <v>0.41125306</v>
      </c>
      <c r="CG2" s="62">
        <v>4.9500000000000003E-7</v>
      </c>
      <c r="CH2" s="62">
        <v>2.3127686000000001E-2</v>
      </c>
      <c r="CI2" s="62">
        <v>6.370761E-3</v>
      </c>
      <c r="CJ2" s="62">
        <v>5.5771559999999996</v>
      </c>
      <c r="CK2" s="62">
        <v>1.2956386E-2</v>
      </c>
      <c r="CL2" s="62">
        <v>0.62828669999999998</v>
      </c>
      <c r="CM2" s="62">
        <v>4.8541316999999999</v>
      </c>
      <c r="CN2" s="62">
        <v>3132.5612999999998</v>
      </c>
      <c r="CO2" s="62">
        <v>5370.9120000000003</v>
      </c>
      <c r="CP2" s="62">
        <v>3557.0963999999999</v>
      </c>
      <c r="CQ2" s="62">
        <v>1230.6507999999999</v>
      </c>
      <c r="CR2" s="62">
        <v>606.83000000000004</v>
      </c>
      <c r="CS2" s="62">
        <v>610.25256000000002</v>
      </c>
      <c r="CT2" s="62">
        <v>3050.1833000000001</v>
      </c>
      <c r="CU2" s="62">
        <v>1907.2864999999999</v>
      </c>
      <c r="CV2" s="62">
        <v>1852.5935999999999</v>
      </c>
      <c r="CW2" s="62">
        <v>2211.2761</v>
      </c>
      <c r="CX2" s="62">
        <v>614.32410000000004</v>
      </c>
      <c r="CY2" s="62">
        <v>3884.7975999999999</v>
      </c>
      <c r="CZ2" s="62">
        <v>1892.0519999999999</v>
      </c>
      <c r="DA2" s="62">
        <v>4651.9440000000004</v>
      </c>
      <c r="DB2" s="62">
        <v>4439.3285999999998</v>
      </c>
      <c r="DC2" s="62">
        <v>6601.4013999999997</v>
      </c>
      <c r="DD2" s="62">
        <v>10557.642</v>
      </c>
      <c r="DE2" s="62">
        <v>2457.5369000000001</v>
      </c>
      <c r="DF2" s="62">
        <v>4811.1970000000001</v>
      </c>
      <c r="DG2" s="62">
        <v>2491.8708000000001</v>
      </c>
      <c r="DH2" s="62">
        <v>144.41809000000001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60.142166000000003</v>
      </c>
      <c r="B6">
        <f>BB2</f>
        <v>19.218440999999999</v>
      </c>
      <c r="C6">
        <f>BC2</f>
        <v>23.3078</v>
      </c>
      <c r="D6">
        <f>BD2</f>
        <v>17.609580999999999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4" sqref="I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27536</v>
      </c>
      <c r="C2" s="57">
        <f ca="1">YEAR(TODAY())-YEAR(B2)+IF(TODAY()&gt;=DATE(YEAR(TODAY()),MONTH(B2),DAY(B2)),0,-1)</f>
        <v>47</v>
      </c>
      <c r="E2" s="53">
        <v>170</v>
      </c>
      <c r="F2" s="54" t="s">
        <v>40</v>
      </c>
      <c r="G2" s="53">
        <v>72</v>
      </c>
      <c r="H2" s="52" t="s">
        <v>42</v>
      </c>
      <c r="I2" s="73">
        <f>ROUND(G3/E3^2,1)</f>
        <v>24.9</v>
      </c>
    </row>
    <row r="3" spans="1:9" x14ac:dyDescent="0.3">
      <c r="E3" s="52">
        <f>E2/100</f>
        <v>1.7</v>
      </c>
      <c r="F3" s="52" t="s">
        <v>41</v>
      </c>
      <c r="G3" s="52">
        <f>G2</f>
        <v>72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44810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박권영, ID : H1800151)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09월 06일 13:34:35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W26" sqref="W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44810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47</v>
      </c>
      <c r="G12" s="152"/>
      <c r="H12" s="152"/>
      <c r="I12" s="152"/>
      <c r="K12" s="123">
        <f>'개인정보 및 신체계측 입력'!E2</f>
        <v>170</v>
      </c>
      <c r="L12" s="124"/>
      <c r="M12" s="117">
        <f>'개인정보 및 신체계측 입력'!G2</f>
        <v>72</v>
      </c>
      <c r="N12" s="118"/>
      <c r="O12" s="113" t="s">
        <v>272</v>
      </c>
      <c r="P12" s="107"/>
      <c r="Q12" s="110">
        <f>'개인정보 및 신체계측 입력'!I2</f>
        <v>24.9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박권영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73.808999999999997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9.9169999999999998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16.274999999999999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13.3</v>
      </c>
      <c r="L72" s="37" t="s">
        <v>54</v>
      </c>
      <c r="M72" s="37">
        <f>ROUND('DRIs DATA'!K8,1)</f>
        <v>8.6999999999999993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76.69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188.25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149.72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234.12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71.05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416.92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157.51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2022-09-06T04:38:43Z</dcterms:modified>
</cp:coreProperties>
</file>