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<sst xmlns="http://schemas.openxmlformats.org/spreadsheetml/2006/main" count="692" uniqueCount="344">
  <si>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</si>
  <si>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</si>
  <si>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</si>
  <si>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</si>
  <si>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</si>
  <si>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</si>
  <si>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</si>
  <si>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</si>
  <si>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</si>
  <si>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</si>
  <si>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</si>
  <si>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</si>
  <si>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</si>
  <si>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</si>
  <si>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</si>
  <si>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</si>
  <si>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</si>
  <si>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</si>
  <si>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</si>
  <si>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</si>
  <si>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</si>
  <si>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</si>
  <si>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</si>
  <si>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</si>
  <si>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</si>
  <si>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</si>
  <si>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</si>
  <si>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</si>
  <si>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</si>
  <si>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</si>
  <si>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</si>
  <si>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</si>
  <si>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</si>
  <si>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</si>
  <si>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</si>
  <si>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</si>
  <si>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</si>
  <si>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</si>
  <si>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</si>
  <si>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</si>
  <si>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</si>
  <si>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</si>
  <si>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</si>
  <si>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</si>
  <si>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</si>
  <si>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</si>
  <si>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</si>
  <si>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</si>
  <si>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</si>
  <si>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</si>
  <si>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</si>
  <si>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</si>
  <si>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</si>
  <si>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</si>
  <si>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</si>
  <si>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</si>
  <si>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</si>
  <si>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</si>
  <si>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</si>
  <si>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</si>
  <si>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</si>
  <si>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</si>
  <si>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</si>
  <si>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</si>
  <si>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</si>
  <si>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</si>
  <si>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</si>
  <si>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</si>
  <si>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</si>
  <si>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</si>
  <si>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</si>
  <si>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</si>
  <si>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</si>
  <si>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</si>
  <si>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</si>
  <si>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</si>
  <si>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</si>
  <si>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</si>
  <si>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</si>
  <si>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</si>
  <si>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</si>
  <si>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</si>
  <si>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</si>
  <si>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</si>
  <si>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</si>
  <si>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</si>
  <si>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</si>
  <si>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</si>
  <si>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</si>
  <si>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</si>
  <si>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</si>
  <si>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</si>
  <si>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</si>
  <si>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</si>
  <si>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</si>
  <si>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</si>
  <si>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</si>
  <si>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</si>
  <si>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</si>
  <si>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</si>
  <si>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</si>
  <si>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</si>
  <si>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</si>
  <si>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</si>
  <si>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</si>
  <si>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</si>
  <si>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</si>
  <si>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</si>
  <si>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</si>
  <si>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</si>
  <si>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</si>
  <si>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</si>
  <si>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</si>
  <si>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</si>
  <si>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</si>
  <si>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</si>
  <si>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</si>
  <si>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</si>
  <si>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</si>
  <si>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</si>
  <si>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</si>
  <si>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</si>
  <si>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</si>
  <si>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</si>
  <si>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</si>
  <si>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</si>
  <si>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</si>
  <si>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</si>
  <si>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</si>
  <si>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</si>
  <si>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</si>
  <si>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</si>
  <si>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</si>
  <si>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</si>
  <si>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</si>
  <si>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</si>
  <si>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</si>
  <si>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</si>
  <si>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</si>
  <si>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</si>
  <si>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</si>
  <si>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</si>
  <si>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</si>
  <si>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</si>
  <si>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</si>
  <si>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</si>
  <si>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</si>
  <si>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</si>
  <si>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</si>
  <si>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</si>
  <si>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</si>
  <si>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</si>
  <si>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</si>
  <si>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</si>
  <si>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</si>
  <si>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</si>
  <si>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</si>
  <si>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</si>
  <si>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</si>
  <si>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</si>
  <si>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</si>
  <si>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</si>
  <si>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</si>
  <si>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</si>
  <si>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</si>
  <si>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</si>
  <si>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</si>
  <si>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</si>
  <si>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</si>
  <si>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</si>
  <si>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</si>
  <si>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</si>
  <si>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</si>
  <si>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</si>
  <si>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</si>
  <si>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</si>
  <si>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</si>
  <si>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</si>
  <si>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</si>
  <si>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</si>
  <si>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</si>
  <si>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</si>
  <si>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</si>
  <si>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</si>
  <si>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</si>
  <si>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</si>
  <si>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</si>
  <si>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</si>
  <si>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</si>
  <si>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</si>
  <si>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</si>
  <si>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</si>
  <si>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</si>
  <si>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</si>
  <si>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</si>
  <si>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</si>
  <si>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</si>
  <si>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</si>
  <si>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</si>
  <si>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</si>
  <si>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</si>
  <si>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</si>
  <si>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</si>
  <si>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</si>
  <si>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</si>
  <si>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</si>
  <si>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</si>
  <si>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</si>
  <si>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</si>
  <si>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</si>
  <si>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</si>
  <si>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</si>
  <si>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</si>
  <si>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</si>
  <si>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</si>
  <si>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</si>
  <si>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</si>
  <si>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</si>
  <si>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</si>
  <si>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</si>
  <si>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</si>
  <si>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</si>
  <si>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</si>
  <si>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</si>
  <si>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</si>
  <si>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</si>
  <si>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</si>
  <si>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</si>
  <si>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</si>
  <si>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</si>
  <si>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</si>
  <si>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</si>
  <si>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</si>
  <si>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</si>
  <si>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</si>
  <si>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</si>
  <si>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</si>
  <si>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</si>
  <si>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</si>
  <si>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</si>
  <si>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</si>
  <si>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</si>
  <si>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</si>
  <si>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</si>
  <si>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</si>
  <si>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</si>
  <si>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</si>
  <si>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</si>
  <si>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</si>
  <si>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</si>
  <si>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</si>
  <si>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</si>
  <si>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</si>
  <si>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</si>
  <si>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</si>
  <si>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</si>
  <si>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</si>
  <si>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</si>
  <si>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</si>
  <si>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</si>
  <si>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</si>
  <si>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</si>
  <si>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</si>
  <si>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</si>
  <si>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</si>
  <si>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</si>
  <si>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</si>
  <si>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</si>
  <si>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</si>
  <si>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</si>
  <si>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</si>
  <si>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</si>
  <si>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</si>
  <si>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</si>
  <si>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</si>
  <si>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</si>
  <si>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평균필요량</t>
    <phoneticPr fontId="1" type="noConversion"/>
  </si>
  <si>
    <t>권장섭취량</t>
    <phoneticPr fontId="1" type="noConversion"/>
  </si>
  <si>
    <t>단백질(g/일)</t>
    <phoneticPr fontId="1" type="noConversion"/>
  </si>
  <si>
    <t>적정비율(최대)</t>
    <phoneticPr fontId="1" type="noConversion"/>
  </si>
  <si>
    <t>리보플라빈</t>
    <phoneticPr fontId="1" type="noConversion"/>
  </si>
  <si>
    <t>출력시각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</si>
  <si>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</si>
  <si>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</si>
  <si>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</si>
  <si>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비타민E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</si>
  <si>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</si>
  <si>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</si>
  <si>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</si>
  <si>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</si>
  <si>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망간</t>
    <phoneticPr fontId="1" type="noConversion"/>
  </si>
  <si>
    <t>비타민D</t>
    <phoneticPr fontId="1" type="noConversion"/>
  </si>
  <si>
    <t>수용성 비타민</t>
    <phoneticPr fontId="1" type="noConversion"/>
  </si>
  <si>
    <t>니아신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</si>
  <si>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</si>
  <si>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</si>
  <si>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</si>
  <si>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</si>
  <si>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</si>
  <si>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</si>
  <si>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</si>
  <si>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</si>
  <si>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</si>
  <si>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</si>
  <si>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</si>
  <si>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</si>
  <si>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</si>
  <si>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</si>
  <si>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</si>
  <si>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섭취비율</t>
    <phoneticPr fontId="1" type="noConversion"/>
  </si>
  <si>
    <t>비타민A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</si>
  <si>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</si>
  <si>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</si>
  <si>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</si>
  <si>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다량 무기질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</si>
  <si>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</si>
  <si>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</si>
  <si>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</si>
  <si>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</si>
  <si>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</si>
  <si>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</si>
  <si>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</si>
  <si>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</si>
  <si>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</si>
  <si>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H1800152</t>
  </si>
  <si>
    <t>서동원</t>
  </si>
  <si>
    <t>(설문지 : FFQ 95문항 설문지, 사용자 : 서동원, ID : H1800152)</t>
  </si>
  <si>
    <t>2022년 09월 13일 12:41:28</t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</si>
  <si>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</si>
  <si>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</si>
  <si>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</si>
  <si>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에너지(kcal)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</si>
  <si>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</si>
  <si>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</si>
  <si>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</si>
  <si>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</si>
  <si>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상한섭취량</t>
    <phoneticPr fontId="1" type="noConversion"/>
  </si>
  <si>
    <t>권장섭취량</t>
    <phoneticPr fontId="1" type="noConversion"/>
  </si>
  <si>
    <t>섭취량</t>
    <phoneticPr fontId="1" type="noConversion"/>
  </si>
  <si>
    <t>비타민A(μg RAE/일)</t>
    <phoneticPr fontId="1" type="noConversion"/>
  </si>
  <si>
    <t>엽산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</si>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</sst>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205.11633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33944"/>
        <c:axId val="187934728"/>
      </c:barChart>
      <c:catAx>
        <c:axId val="18793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34728"/>
        <c:crosses val="autoZero"/>
        <c:auto val="1"/>
        <c:lblAlgn val="ctr"/>
        <c:lblOffset val="100"/>
        <c:noMultiLvlLbl val="0"/>
      </c:catAx>
      <c:valAx>
        <c:axId val="18793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3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6.2672540000000003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40136"/>
        <c:axId val="506038568"/>
      </c:barChart>
      <c:catAx>
        <c:axId val="50604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38568"/>
        <c:crosses val="autoZero"/>
        <c:auto val="1"/>
        <c:lblAlgn val="ctr"/>
        <c:lblOffset val="100"/>
        <c:noMultiLvlLbl val="0"/>
      </c:catAx>
      <c:valAx>
        <c:axId val="5060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4.4533753000000003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38176"/>
        <c:axId val="506042488"/>
      </c:barChart>
      <c:catAx>
        <c:axId val="50603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42488"/>
        <c:crosses val="autoZero"/>
        <c:auto val="1"/>
        <c:lblAlgn val="ctr"/>
        <c:lblOffset val="100"/>
        <c:noMultiLvlLbl val="0"/>
      </c:catAx>
      <c:valAx>
        <c:axId val="50604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3309.9045000000001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39352"/>
        <c:axId val="506042096"/>
      </c:barChart>
      <c:catAx>
        <c:axId val="5060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42096"/>
        <c:crosses val="autoZero"/>
        <c:auto val="1"/>
        <c:lblAlgn val="ctr"/>
        <c:lblOffset val="100"/>
        <c:noMultiLvlLbl val="0"/>
      </c:catAx>
      <c:valAx>
        <c:axId val="50604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6767.6953000000003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39744"/>
        <c:axId val="506044840"/>
      </c:barChart>
      <c:catAx>
        <c:axId val="50603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44840"/>
        <c:crosses val="autoZero"/>
        <c:auto val="1"/>
        <c:lblAlgn val="ctr"/>
        <c:lblOffset val="100"/>
        <c:noMultiLvlLbl val="0"/>
      </c:catAx>
      <c:valAx>
        <c:axId val="5060448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274.16771999999997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40920"/>
        <c:axId val="506041312"/>
      </c:barChart>
      <c:catAx>
        <c:axId val="5060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41312"/>
        <c:crosses val="autoZero"/>
        <c:auto val="1"/>
        <c:lblAlgn val="ctr"/>
        <c:lblOffset val="100"/>
        <c:noMultiLvlLbl val="0"/>
      </c:catAx>
      <c:valAx>
        <c:axId val="5060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244.40544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44056"/>
        <c:axId val="506045232"/>
      </c:barChart>
      <c:catAx>
        <c:axId val="50604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45232"/>
        <c:crosses val="autoZero"/>
        <c:auto val="1"/>
        <c:lblAlgn val="ctr"/>
        <c:lblOffset val="100"/>
        <c:noMultiLvlLbl val="0"/>
      </c:catAx>
      <c:valAx>
        <c:axId val="50604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4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32.979613999999998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041704"/>
        <c:axId val="506043272"/>
      </c:barChart>
      <c:catAx>
        <c:axId val="50604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043272"/>
        <c:crosses val="autoZero"/>
        <c:auto val="1"/>
        <c:lblAlgn val="ctr"/>
        <c:lblOffset val="100"/>
        <c:noMultiLvlLbl val="0"/>
      </c:catAx>
      <c:valAx>
        <c:axId val="5060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04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1531.6674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5384"/>
        <c:axId val="506401072"/>
      </c:barChart>
      <c:catAx>
        <c:axId val="50640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1072"/>
        <c:crosses val="autoZero"/>
        <c:auto val="1"/>
        <c:lblAlgn val="ctr"/>
        <c:lblOffset val="100"/>
        <c:noMultiLvlLbl val="0"/>
      </c:catAx>
      <c:valAx>
        <c:axId val="506401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0.10564589000000001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5776"/>
        <c:axId val="506401464"/>
      </c:barChart>
      <c:catAx>
        <c:axId val="50640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1464"/>
        <c:crosses val="autoZero"/>
        <c:auto val="1"/>
        <c:lblAlgn val="ctr"/>
        <c:lblOffset val="100"/>
        <c:noMultiLvlLbl val="0"/>
      </c:catAx>
      <c:valAx>
        <c:axId val="50640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8.1202769999999997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7736"/>
        <c:axId val="506406560"/>
      </c:barChart>
      <c:catAx>
        <c:axId val="50640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6560"/>
        <c:crosses val="autoZero"/>
        <c:auto val="1"/>
        <c:lblAlgn val="ctr"/>
        <c:lblOffset val="100"/>
        <c:noMultiLvlLbl val="0"/>
      </c:catAx>
      <c:valAx>
        <c:axId val="506406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52.544674000000001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32768"/>
        <c:axId val="187931592"/>
      </c:barChart>
      <c:catAx>
        <c:axId val="18793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31592"/>
        <c:crosses val="autoZero"/>
        <c:auto val="1"/>
        <c:lblAlgn val="ctr"/>
        <c:lblOffset val="100"/>
        <c:noMultiLvlLbl val="0"/>
      </c:catAx>
      <c:valAx>
        <c:axId val="18793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791.40814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6952"/>
        <c:axId val="506408128"/>
      </c:barChart>
      <c:catAx>
        <c:axId val="50640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8128"/>
        <c:crosses val="autoZero"/>
        <c:auto val="1"/>
        <c:lblAlgn val="ctr"/>
        <c:lblOffset val="100"/>
        <c:noMultiLvlLbl val="0"/>
      </c:catAx>
      <c:valAx>
        <c:axId val="50640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255.86542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02248"/>
        <c:axId val="506402640"/>
      </c:barChart>
      <c:catAx>
        <c:axId val="50640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2640"/>
        <c:crosses val="autoZero"/>
        <c:auto val="1"/>
        <c:lblAlgn val="ctr"/>
        <c:lblOffset val="100"/>
        <c:noMultiLvlLbl val="0"/>
      </c:catAx>
      <c:valAx>
        <c:axId val="50640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1.2729999999999999</c:v>
                </c:pt>
                <c:pt idx="1">
                  <c:v>9.6950000000000003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403032"/>
        <c:axId val="506403816"/>
      </c:barChart>
      <c:catAx>
        <c:axId val="5064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03816"/>
        <c:crosses val="autoZero"/>
        <c:auto val="1"/>
        <c:lblAlgn val="ctr"/>
        <c:lblOffset val="100"/>
        <c:noMultiLvlLbl val="0"/>
      </c:catAx>
      <c:valAx>
        <c:axId val="50640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30.292159999999999</c:v>
                </c:pt>
                <c:pt idx="1">
                  <c:v>33.923653000000002</c:v>
                </c:pt>
                <c:pt idx="2">
                  <c:v>33.992786000000002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733.26385000000005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65256"/>
        <c:axId val="507162512"/>
      </c:barChart>
      <c:catAx>
        <c:axId val="50716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2512"/>
        <c:crosses val="autoZero"/>
        <c:auto val="1"/>
        <c:lblAlgn val="ctr"/>
        <c:lblOffset val="100"/>
        <c:noMultiLvlLbl val="0"/>
      </c:catAx>
      <c:valAx>
        <c:axId val="507162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34.571559999999998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66824"/>
        <c:axId val="507161336"/>
      </c:barChart>
      <c:catAx>
        <c:axId val="50716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1336"/>
        <c:crosses val="autoZero"/>
        <c:auto val="1"/>
        <c:lblAlgn val="ctr"/>
        <c:lblOffset val="100"/>
        <c:noMultiLvlLbl val="0"/>
      </c:catAx>
      <c:valAx>
        <c:axId val="50716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73.245999999999995</c:v>
                </c:pt>
                <c:pt idx="1">
                  <c:v>11.103999999999999</c:v>
                </c:pt>
                <c:pt idx="2">
                  <c:v>15.648999999999999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165648"/>
        <c:axId val="507163296"/>
      </c:barChart>
      <c:catAx>
        <c:axId val="50716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3296"/>
        <c:crosses val="autoZero"/>
        <c:auto val="1"/>
        <c:lblAlgn val="ctr"/>
        <c:lblOffset val="100"/>
        <c:noMultiLvlLbl val="0"/>
      </c:catAx>
      <c:valAx>
        <c:axId val="50716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6084.3310000000001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62904"/>
        <c:axId val="507162120"/>
      </c:barChart>
      <c:catAx>
        <c:axId val="50716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2120"/>
        <c:crosses val="autoZero"/>
        <c:auto val="1"/>
        <c:lblAlgn val="ctr"/>
        <c:lblOffset val="100"/>
        <c:noMultiLvlLbl val="0"/>
      </c:catAx>
      <c:valAx>
        <c:axId val="50716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197.88910000000001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64864"/>
        <c:axId val="507166432"/>
      </c:barChart>
      <c:catAx>
        <c:axId val="50716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6432"/>
        <c:crosses val="autoZero"/>
        <c:auto val="1"/>
        <c:lblAlgn val="ctr"/>
        <c:lblOffset val="100"/>
        <c:noMultiLvlLbl val="0"/>
      </c:catAx>
      <c:valAx>
        <c:axId val="507166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1088.9666999999999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67216"/>
        <c:axId val="507167608"/>
      </c:barChart>
      <c:catAx>
        <c:axId val="50716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7608"/>
        <c:crosses val="autoZero"/>
        <c:auto val="1"/>
        <c:lblAlgn val="ctr"/>
        <c:lblOffset val="100"/>
        <c:noMultiLvlLbl val="0"/>
      </c:catAx>
      <c:valAx>
        <c:axId val="50716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4.2337350000000002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32376"/>
        <c:axId val="505908264"/>
      </c:barChart>
      <c:catAx>
        <c:axId val="18793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08264"/>
        <c:crosses val="autoZero"/>
        <c:auto val="1"/>
        <c:lblAlgn val="ctr"/>
        <c:lblOffset val="100"/>
        <c:noMultiLvlLbl val="0"/>
      </c:catAx>
      <c:valAx>
        <c:axId val="50590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3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8087.2539999999999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68000"/>
        <c:axId val="507168392"/>
      </c:barChart>
      <c:catAx>
        <c:axId val="5071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68392"/>
        <c:crosses val="autoZero"/>
        <c:auto val="1"/>
        <c:lblAlgn val="ctr"/>
        <c:lblOffset val="100"/>
        <c:noMultiLvlLbl val="0"/>
      </c:catAx>
      <c:valAx>
        <c:axId val="50716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34.628185000000002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59216"/>
        <c:axId val="507659608"/>
      </c:barChart>
      <c:catAx>
        <c:axId val="50765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59608"/>
        <c:crosses val="autoZero"/>
        <c:auto val="1"/>
        <c:lblAlgn val="ctr"/>
        <c:lblOffset val="100"/>
        <c:noMultiLvlLbl val="0"/>
      </c:catAx>
      <c:valAx>
        <c:axId val="50765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5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3.5951780000000002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54904"/>
        <c:axId val="507660000"/>
      </c:barChart>
      <c:catAx>
        <c:axId val="507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60000"/>
        <c:crosses val="autoZero"/>
        <c:auto val="1"/>
        <c:lblAlgn val="ctr"/>
        <c:lblOffset val="100"/>
        <c:noMultiLvlLbl val="0"/>
      </c:catAx>
      <c:valAx>
        <c:axId val="50766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241.42293000000001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907872"/>
        <c:axId val="505908656"/>
      </c:barChart>
      <c:catAx>
        <c:axId val="5059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08656"/>
        <c:crosses val="autoZero"/>
        <c:auto val="1"/>
        <c:lblAlgn val="ctr"/>
        <c:lblOffset val="100"/>
        <c:noMultiLvlLbl val="0"/>
      </c:catAx>
      <c:valAx>
        <c:axId val="50590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9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3.309564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910224"/>
        <c:axId val="505906304"/>
      </c:barChart>
      <c:catAx>
        <c:axId val="50591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06304"/>
        <c:crosses val="autoZero"/>
        <c:auto val="1"/>
        <c:lblAlgn val="ctr"/>
        <c:lblOffset val="100"/>
        <c:noMultiLvlLbl val="0"/>
      </c:catAx>
      <c:valAx>
        <c:axId val="50590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91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44.367100000000001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905520"/>
        <c:axId val="505911008"/>
      </c:barChart>
      <c:catAx>
        <c:axId val="50590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11008"/>
        <c:crosses val="autoZero"/>
        <c:auto val="1"/>
        <c:lblAlgn val="ctr"/>
        <c:lblOffset val="100"/>
        <c:noMultiLvlLbl val="0"/>
      </c:catAx>
      <c:valAx>
        <c:axId val="50591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90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3.5951780000000002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906696"/>
        <c:axId val="505907088"/>
      </c:barChart>
      <c:catAx>
        <c:axId val="50590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07088"/>
        <c:crosses val="autoZero"/>
        <c:auto val="1"/>
        <c:lblAlgn val="ctr"/>
        <c:lblOffset val="100"/>
        <c:noMultiLvlLbl val="0"/>
      </c:catAx>
      <c:valAx>
        <c:axId val="50590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90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885.35802999999999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909832"/>
        <c:axId val="505912184"/>
      </c:barChart>
      <c:catAx>
        <c:axId val="50590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12184"/>
        <c:crosses val="autoZero"/>
        <c:auto val="1"/>
        <c:lblAlgn val="ctr"/>
        <c:lblOffset val="100"/>
        <c:noMultiLvlLbl val="0"/>
      </c:catAx>
      <c:valAx>
        <c:axId val="50591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9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25.727684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910616"/>
        <c:axId val="505911400"/>
      </c:barChart>
      <c:catAx>
        <c:axId val="50591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911400"/>
        <c:crosses val="autoZero"/>
        <c:auto val="1"/>
        <c:lblAlgn val="ctr"/>
        <c:lblOffset val="100"/>
        <c:noMultiLvlLbl val="0"/>
      </c:catAx>
      <c:valAx>
        <c:axId val="50591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91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서동원, ID : H1800152)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09월 13일 12:41:28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6084.3310000000001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205.11633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52.544674000000001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73.245999999999995</v>
      </c>
      <c r="G8" s="60">
        <f>'DRIs DATA 입력'!G8</f>
        <v>11.103999999999999</v>
      </c>
      <c r="H8" s="60">
        <f>'DRIs DATA 입력'!H8</f>
        <v>15.648999999999999</v>
      </c>
      <c r="I8" s="47"/>
      <c r="J8" s="60" t="s">
        <v>217</v>
      </c>
      <c r="K8" s="60">
        <f>'DRIs DATA 입력'!K8</f>
        <v>1.2729999999999999</v>
      </c>
      <c r="L8" s="60">
        <f>'DRIs DATA 입력'!L8</f>
        <v>9.6950000000000003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733.26385000000005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34.571559999999998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4.2337350000000002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241.42293000000001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197.88910000000001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4.7255729999999998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3.309564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44.367100000000001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3.5951780000000002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885.35802999999999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25.727684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6.2672540000000003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4.4533753000000003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1088.9666999999999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3309.9045000000001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8087.2539999999999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6767.6953000000003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274.16771999999997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244.40544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34.628185000000002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32.979613999999998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1531.6674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0.10564589000000001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8.1202769999999997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791.40814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255.86542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299</v>
      </c>
      <c r="B1" s="62" t="s">
        <v>326</v>
      </c>
      <c r="G1" s="63" t="s">
        <v>281</v>
      </c>
      <c r="H1" s="62" t="s">
        <v>327</v>
      </c>
    </row>
    <row r="3" spans="1:27" x14ac:dyDescent="0.3">
      <c r="A3" s="69" t="s">
        <v>300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301</v>
      </c>
      <c r="B4" s="68"/>
      <c r="C4" s="68"/>
      <c r="E4" s="70" t="s">
        <v>302</v>
      </c>
      <c r="F4" s="71"/>
      <c r="G4" s="71"/>
      <c r="H4" s="72"/>
      <c r="J4" s="70" t="s">
        <v>303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304</v>
      </c>
      <c r="V4" s="68"/>
      <c r="W4" s="68"/>
      <c r="X4" s="68"/>
      <c r="Y4" s="68"/>
      <c r="Z4" s="68"/>
    </row>
    <row r="5" spans="1:27" x14ac:dyDescent="0.3">
      <c r="A5" s="66"/>
      <c r="B5" s="66" t="s">
        <v>305</v>
      </c>
      <c r="C5" s="66" t="s">
        <v>282</v>
      </c>
      <c r="E5" s="66"/>
      <c r="F5" s="66" t="s">
        <v>51</v>
      </c>
      <c r="G5" s="66" t="s">
        <v>306</v>
      </c>
      <c r="H5" s="66" t="s">
        <v>47</v>
      </c>
      <c r="J5" s="66"/>
      <c r="K5" s="66" t="s">
        <v>307</v>
      </c>
      <c r="L5" s="66" t="s">
        <v>328</v>
      </c>
      <c r="N5" s="66"/>
      <c r="O5" s="66" t="s">
        <v>276</v>
      </c>
      <c r="P5" s="66" t="s">
        <v>277</v>
      </c>
      <c r="Q5" s="66" t="s">
        <v>283</v>
      </c>
      <c r="R5" s="66" t="s">
        <v>284</v>
      </c>
      <c r="S5" s="66" t="s">
        <v>282</v>
      </c>
      <c r="U5" s="66"/>
      <c r="V5" s="66" t="s">
        <v>329</v>
      </c>
      <c r="W5" s="66" t="s">
        <v>277</v>
      </c>
      <c r="X5" s="66" t="s">
        <v>330</v>
      </c>
      <c r="Y5" s="66" t="s">
        <v>284</v>
      </c>
      <c r="Z5" s="66" t="s">
        <v>282</v>
      </c>
    </row>
    <row r="6" spans="1:27" x14ac:dyDescent="0.3">
      <c r="A6" s="66" t="s">
        <v>331</v>
      </c>
      <c r="B6" s="66">
        <v>2400</v>
      </c>
      <c r="C6" s="66">
        <v>6084.3310000000001</v>
      </c>
      <c r="E6" s="66" t="s">
        <v>308</v>
      </c>
      <c r="F6" s="66">
        <v>55</v>
      </c>
      <c r="G6" s="66">
        <v>15</v>
      </c>
      <c r="H6" s="66">
        <v>7</v>
      </c>
      <c r="J6" s="66" t="s">
        <v>308</v>
      </c>
      <c r="K6" s="66">
        <v>0.1</v>
      </c>
      <c r="L6" s="66">
        <v>4</v>
      </c>
      <c r="N6" s="66" t="s">
        <v>278</v>
      </c>
      <c r="O6" s="66">
        <v>50</v>
      </c>
      <c r="P6" s="66">
        <v>60</v>
      </c>
      <c r="Q6" s="66">
        <v>0</v>
      </c>
      <c r="R6" s="66">
        <v>0</v>
      </c>
      <c r="S6" s="66">
        <v>205.11633</v>
      </c>
      <c r="U6" s="66" t="s">
        <v>332</v>
      </c>
      <c r="V6" s="66">
        <v>0</v>
      </c>
      <c r="W6" s="66">
        <v>0</v>
      </c>
      <c r="X6" s="66">
        <v>25</v>
      </c>
      <c r="Y6" s="66">
        <v>0</v>
      </c>
      <c r="Z6" s="66">
        <v>52.544674000000001</v>
      </c>
    </row>
    <row r="7" spans="1:27" x14ac:dyDescent="0.3">
      <c r="E7" s="66" t="s">
        <v>333</v>
      </c>
      <c r="F7" s="66">
        <v>65</v>
      </c>
      <c r="G7" s="66">
        <v>30</v>
      </c>
      <c r="H7" s="66">
        <v>20</v>
      </c>
      <c r="J7" s="66" t="s">
        <v>279</v>
      </c>
      <c r="K7" s="66">
        <v>1</v>
      </c>
      <c r="L7" s="66">
        <v>10</v>
      </c>
    </row>
    <row r="8" spans="1:27" x14ac:dyDescent="0.3">
      <c r="E8" s="66" t="s">
        <v>309</v>
      </c>
      <c r="F8" s="66">
        <v>73.245999999999995</v>
      </c>
      <c r="G8" s="66">
        <v>11.103999999999999</v>
      </c>
      <c r="H8" s="66">
        <v>15.648999999999999</v>
      </c>
      <c r="J8" s="66" t="s">
        <v>309</v>
      </c>
      <c r="K8" s="66">
        <v>1.2729999999999999</v>
      </c>
      <c r="L8" s="66">
        <v>9.6950000000000003</v>
      </c>
    </row>
    <row r="13" spans="1:27" x14ac:dyDescent="0.3">
      <c r="A13" s="67" t="s">
        <v>334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310</v>
      </c>
      <c r="B14" s="68"/>
      <c r="C14" s="68"/>
      <c r="D14" s="68"/>
      <c r="E14" s="68"/>
      <c r="F14" s="68"/>
      <c r="H14" s="68" t="s">
        <v>285</v>
      </c>
      <c r="I14" s="68"/>
      <c r="J14" s="68"/>
      <c r="K14" s="68"/>
      <c r="L14" s="68"/>
      <c r="M14" s="68"/>
      <c r="O14" s="68" t="s">
        <v>291</v>
      </c>
      <c r="P14" s="68"/>
      <c r="Q14" s="68"/>
      <c r="R14" s="68"/>
      <c r="S14" s="68"/>
      <c r="T14" s="68"/>
      <c r="V14" s="68" t="s">
        <v>335</v>
      </c>
      <c r="W14" s="68"/>
      <c r="X14" s="68"/>
      <c r="Y14" s="68"/>
      <c r="Z14" s="68"/>
      <c r="AA14" s="68"/>
    </row>
    <row r="15" spans="1:27" x14ac:dyDescent="0.3">
      <c r="A15" s="66"/>
      <c r="B15" s="66" t="s">
        <v>276</v>
      </c>
      <c r="C15" s="66" t="s">
        <v>277</v>
      </c>
      <c r="D15" s="66" t="s">
        <v>283</v>
      </c>
      <c r="E15" s="66" t="s">
        <v>336</v>
      </c>
      <c r="F15" s="66" t="s">
        <v>282</v>
      </c>
      <c r="H15" s="66"/>
      <c r="I15" s="66" t="s">
        <v>276</v>
      </c>
      <c r="J15" s="66" t="s">
        <v>277</v>
      </c>
      <c r="K15" s="66" t="s">
        <v>283</v>
      </c>
      <c r="L15" s="66" t="s">
        <v>336</v>
      </c>
      <c r="M15" s="66" t="s">
        <v>282</v>
      </c>
      <c r="O15" s="66"/>
      <c r="P15" s="66" t="s">
        <v>276</v>
      </c>
      <c r="Q15" s="66" t="s">
        <v>337</v>
      </c>
      <c r="R15" s="66" t="s">
        <v>283</v>
      </c>
      <c r="S15" s="66" t="s">
        <v>284</v>
      </c>
      <c r="T15" s="66" t="s">
        <v>338</v>
      </c>
      <c r="V15" s="66"/>
      <c r="W15" s="66" t="s">
        <v>276</v>
      </c>
      <c r="X15" s="66" t="s">
        <v>277</v>
      </c>
      <c r="Y15" s="66" t="s">
        <v>283</v>
      </c>
      <c r="Z15" s="66" t="s">
        <v>284</v>
      </c>
      <c r="AA15" s="66" t="s">
        <v>282</v>
      </c>
    </row>
    <row r="16" spans="1:27" x14ac:dyDescent="0.3">
      <c r="A16" s="66" t="s">
        <v>339</v>
      </c>
      <c r="B16" s="66">
        <v>550</v>
      </c>
      <c r="C16" s="66">
        <v>750</v>
      </c>
      <c r="D16" s="66">
        <v>0</v>
      </c>
      <c r="E16" s="66">
        <v>3000</v>
      </c>
      <c r="F16" s="66">
        <v>733.26385000000005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34.571559999999998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4.2337350000000002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241.42293000000001</v>
      </c>
    </row>
    <row r="23" spans="1:62" x14ac:dyDescent="0.3">
      <c r="A23" s="67" t="s">
        <v>292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311</v>
      </c>
      <c r="B24" s="68"/>
      <c r="C24" s="68"/>
      <c r="D24" s="68"/>
      <c r="E24" s="68"/>
      <c r="F24" s="68"/>
      <c r="H24" s="68" t="s">
        <v>312</v>
      </c>
      <c r="I24" s="68"/>
      <c r="J24" s="68"/>
      <c r="K24" s="68"/>
      <c r="L24" s="68"/>
      <c r="M24" s="68"/>
      <c r="O24" s="68" t="s">
        <v>280</v>
      </c>
      <c r="P24" s="68"/>
      <c r="Q24" s="68"/>
      <c r="R24" s="68"/>
      <c r="S24" s="68"/>
      <c r="T24" s="68"/>
      <c r="V24" s="68" t="s">
        <v>293</v>
      </c>
      <c r="W24" s="68"/>
      <c r="X24" s="68"/>
      <c r="Y24" s="68"/>
      <c r="Z24" s="68"/>
      <c r="AA24" s="68"/>
      <c r="AC24" s="68" t="s">
        <v>313</v>
      </c>
      <c r="AD24" s="68"/>
      <c r="AE24" s="68"/>
      <c r="AF24" s="68"/>
      <c r="AG24" s="68"/>
      <c r="AH24" s="68"/>
      <c r="AJ24" s="68" t="s">
        <v>340</v>
      </c>
      <c r="AK24" s="68"/>
      <c r="AL24" s="68"/>
      <c r="AM24" s="68"/>
      <c r="AN24" s="68"/>
      <c r="AO24" s="68"/>
      <c r="AQ24" s="68" t="s">
        <v>286</v>
      </c>
      <c r="AR24" s="68"/>
      <c r="AS24" s="68"/>
      <c r="AT24" s="68"/>
      <c r="AU24" s="68"/>
      <c r="AV24" s="68"/>
      <c r="AX24" s="68" t="s">
        <v>287</v>
      </c>
      <c r="AY24" s="68"/>
      <c r="AZ24" s="68"/>
      <c r="BA24" s="68"/>
      <c r="BB24" s="68"/>
      <c r="BC24" s="68"/>
      <c r="BE24" s="68" t="s">
        <v>288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276</v>
      </c>
      <c r="C25" s="66" t="s">
        <v>277</v>
      </c>
      <c r="D25" s="66" t="s">
        <v>283</v>
      </c>
      <c r="E25" s="66" t="s">
        <v>284</v>
      </c>
      <c r="F25" s="66" t="s">
        <v>282</v>
      </c>
      <c r="H25" s="66"/>
      <c r="I25" s="66" t="s">
        <v>276</v>
      </c>
      <c r="J25" s="66" t="s">
        <v>277</v>
      </c>
      <c r="K25" s="66" t="s">
        <v>330</v>
      </c>
      <c r="L25" s="66" t="s">
        <v>336</v>
      </c>
      <c r="M25" s="66" t="s">
        <v>282</v>
      </c>
      <c r="O25" s="66"/>
      <c r="P25" s="66" t="s">
        <v>276</v>
      </c>
      <c r="Q25" s="66" t="s">
        <v>337</v>
      </c>
      <c r="R25" s="66" t="s">
        <v>283</v>
      </c>
      <c r="S25" s="66" t="s">
        <v>284</v>
      </c>
      <c r="T25" s="66" t="s">
        <v>338</v>
      </c>
      <c r="V25" s="66"/>
      <c r="W25" s="66" t="s">
        <v>276</v>
      </c>
      <c r="X25" s="66" t="s">
        <v>337</v>
      </c>
      <c r="Y25" s="66" t="s">
        <v>283</v>
      </c>
      <c r="Z25" s="66" t="s">
        <v>284</v>
      </c>
      <c r="AA25" s="66" t="s">
        <v>282</v>
      </c>
      <c r="AC25" s="66"/>
      <c r="AD25" s="66" t="s">
        <v>329</v>
      </c>
      <c r="AE25" s="66" t="s">
        <v>277</v>
      </c>
      <c r="AF25" s="66" t="s">
        <v>330</v>
      </c>
      <c r="AG25" s="66" t="s">
        <v>284</v>
      </c>
      <c r="AH25" s="66" t="s">
        <v>282</v>
      </c>
      <c r="AJ25" s="66"/>
      <c r="AK25" s="66" t="s">
        <v>276</v>
      </c>
      <c r="AL25" s="66" t="s">
        <v>277</v>
      </c>
      <c r="AM25" s="66" t="s">
        <v>283</v>
      </c>
      <c r="AN25" s="66" t="s">
        <v>284</v>
      </c>
      <c r="AO25" s="66" t="s">
        <v>282</v>
      </c>
      <c r="AQ25" s="66"/>
      <c r="AR25" s="66" t="s">
        <v>276</v>
      </c>
      <c r="AS25" s="66" t="s">
        <v>277</v>
      </c>
      <c r="AT25" s="66" t="s">
        <v>283</v>
      </c>
      <c r="AU25" s="66" t="s">
        <v>284</v>
      </c>
      <c r="AV25" s="66" t="s">
        <v>282</v>
      </c>
      <c r="AX25" s="66"/>
      <c r="AY25" s="66" t="s">
        <v>276</v>
      </c>
      <c r="AZ25" s="66" t="s">
        <v>277</v>
      </c>
      <c r="BA25" s="66" t="s">
        <v>283</v>
      </c>
      <c r="BB25" s="66" t="s">
        <v>336</v>
      </c>
      <c r="BC25" s="66" t="s">
        <v>282</v>
      </c>
      <c r="BE25" s="66"/>
      <c r="BF25" s="66" t="s">
        <v>276</v>
      </c>
      <c r="BG25" s="66" t="s">
        <v>337</v>
      </c>
      <c r="BH25" s="66" t="s">
        <v>283</v>
      </c>
      <c r="BI25" s="66" t="s">
        <v>284</v>
      </c>
      <c r="BJ25" s="66" t="s">
        <v>282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197.88910000000001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4.7255729999999998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3.309564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44.367100000000001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3.5951780000000002</v>
      </c>
      <c r="AJ26" s="66" t="s">
        <v>294</v>
      </c>
      <c r="AK26" s="66">
        <v>320</v>
      </c>
      <c r="AL26" s="66">
        <v>400</v>
      </c>
      <c r="AM26" s="66">
        <v>0</v>
      </c>
      <c r="AN26" s="66">
        <v>1000</v>
      </c>
      <c r="AO26" s="66">
        <v>885.35802999999999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25.727684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6.2672540000000003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4.4533753000000003</v>
      </c>
    </row>
    <row r="33" spans="1:68" x14ac:dyDescent="0.3">
      <c r="A33" s="67" t="s">
        <v>314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315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289</v>
      </c>
      <c r="W34" s="68"/>
      <c r="X34" s="68"/>
      <c r="Y34" s="68"/>
      <c r="Z34" s="68"/>
      <c r="AA34" s="68"/>
      <c r="AC34" s="68" t="s">
        <v>341</v>
      </c>
      <c r="AD34" s="68"/>
      <c r="AE34" s="68"/>
      <c r="AF34" s="68"/>
      <c r="AG34" s="68"/>
      <c r="AH34" s="68"/>
      <c r="AJ34" s="68" t="s">
        <v>316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329</v>
      </c>
      <c r="C35" s="66" t="s">
        <v>277</v>
      </c>
      <c r="D35" s="66" t="s">
        <v>283</v>
      </c>
      <c r="E35" s="66" t="s">
        <v>284</v>
      </c>
      <c r="F35" s="66" t="s">
        <v>282</v>
      </c>
      <c r="H35" s="66"/>
      <c r="I35" s="66" t="s">
        <v>329</v>
      </c>
      <c r="J35" s="66" t="s">
        <v>277</v>
      </c>
      <c r="K35" s="66" t="s">
        <v>283</v>
      </c>
      <c r="L35" s="66" t="s">
        <v>284</v>
      </c>
      <c r="M35" s="66" t="s">
        <v>282</v>
      </c>
      <c r="O35" s="66"/>
      <c r="P35" s="66" t="s">
        <v>276</v>
      </c>
      <c r="Q35" s="66" t="s">
        <v>277</v>
      </c>
      <c r="R35" s="66" t="s">
        <v>283</v>
      </c>
      <c r="S35" s="66" t="s">
        <v>284</v>
      </c>
      <c r="T35" s="66" t="s">
        <v>338</v>
      </c>
      <c r="V35" s="66"/>
      <c r="W35" s="66" t="s">
        <v>276</v>
      </c>
      <c r="X35" s="66" t="s">
        <v>337</v>
      </c>
      <c r="Y35" s="66" t="s">
        <v>283</v>
      </c>
      <c r="Z35" s="66" t="s">
        <v>284</v>
      </c>
      <c r="AA35" s="66" t="s">
        <v>282</v>
      </c>
      <c r="AC35" s="66"/>
      <c r="AD35" s="66" t="s">
        <v>276</v>
      </c>
      <c r="AE35" s="66" t="s">
        <v>337</v>
      </c>
      <c r="AF35" s="66" t="s">
        <v>283</v>
      </c>
      <c r="AG35" s="66" t="s">
        <v>284</v>
      </c>
      <c r="AH35" s="66" t="s">
        <v>282</v>
      </c>
      <c r="AJ35" s="66"/>
      <c r="AK35" s="66" t="s">
        <v>276</v>
      </c>
      <c r="AL35" s="66" t="s">
        <v>277</v>
      </c>
      <c r="AM35" s="66" t="s">
        <v>283</v>
      </c>
      <c r="AN35" s="66" t="s">
        <v>336</v>
      </c>
      <c r="AO35" s="66" t="s">
        <v>282</v>
      </c>
    </row>
    <row r="36" spans="1:68" x14ac:dyDescent="0.3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1088.9666999999999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3309.9045000000001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8087.2539999999999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6767.6953000000003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274.16771999999997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244.40544</v>
      </c>
    </row>
    <row r="43" spans="1:68" x14ac:dyDescent="0.3">
      <c r="A43" s="67" t="s">
        <v>317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342</v>
      </c>
      <c r="B44" s="68"/>
      <c r="C44" s="68"/>
      <c r="D44" s="68"/>
      <c r="E44" s="68"/>
      <c r="F44" s="68"/>
      <c r="H44" s="68" t="s">
        <v>295</v>
      </c>
      <c r="I44" s="68"/>
      <c r="J44" s="68"/>
      <c r="K44" s="68"/>
      <c r="L44" s="68"/>
      <c r="M44" s="68"/>
      <c r="O44" s="68" t="s">
        <v>343</v>
      </c>
      <c r="P44" s="68"/>
      <c r="Q44" s="68"/>
      <c r="R44" s="68"/>
      <c r="S44" s="68"/>
      <c r="T44" s="68"/>
      <c r="V44" s="68" t="s">
        <v>318</v>
      </c>
      <c r="W44" s="68"/>
      <c r="X44" s="68"/>
      <c r="Y44" s="68"/>
      <c r="Z44" s="68"/>
      <c r="AA44" s="68"/>
      <c r="AC44" s="68" t="s">
        <v>290</v>
      </c>
      <c r="AD44" s="68"/>
      <c r="AE44" s="68"/>
      <c r="AF44" s="68"/>
      <c r="AG44" s="68"/>
      <c r="AH44" s="68"/>
      <c r="AJ44" s="68" t="s">
        <v>319</v>
      </c>
      <c r="AK44" s="68"/>
      <c r="AL44" s="68"/>
      <c r="AM44" s="68"/>
      <c r="AN44" s="68"/>
      <c r="AO44" s="68"/>
      <c r="AQ44" s="68" t="s">
        <v>320</v>
      </c>
      <c r="AR44" s="68"/>
      <c r="AS44" s="68"/>
      <c r="AT44" s="68"/>
      <c r="AU44" s="68"/>
      <c r="AV44" s="68"/>
      <c r="AX44" s="68" t="s">
        <v>321</v>
      </c>
      <c r="AY44" s="68"/>
      <c r="AZ44" s="68"/>
      <c r="BA44" s="68"/>
      <c r="BB44" s="68"/>
      <c r="BC44" s="68"/>
      <c r="BE44" s="68" t="s">
        <v>322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276</v>
      </c>
      <c r="C45" s="66" t="s">
        <v>337</v>
      </c>
      <c r="D45" s="66" t="s">
        <v>330</v>
      </c>
      <c r="E45" s="66" t="s">
        <v>336</v>
      </c>
      <c r="F45" s="66" t="s">
        <v>282</v>
      </c>
      <c r="H45" s="66"/>
      <c r="I45" s="66" t="s">
        <v>276</v>
      </c>
      <c r="J45" s="66" t="s">
        <v>277</v>
      </c>
      <c r="K45" s="66" t="s">
        <v>283</v>
      </c>
      <c r="L45" s="66" t="s">
        <v>284</v>
      </c>
      <c r="M45" s="66" t="s">
        <v>282</v>
      </c>
      <c r="O45" s="66"/>
      <c r="P45" s="66" t="s">
        <v>329</v>
      </c>
      <c r="Q45" s="66" t="s">
        <v>277</v>
      </c>
      <c r="R45" s="66" t="s">
        <v>330</v>
      </c>
      <c r="S45" s="66" t="s">
        <v>284</v>
      </c>
      <c r="T45" s="66" t="s">
        <v>282</v>
      </c>
      <c r="V45" s="66"/>
      <c r="W45" s="66" t="s">
        <v>329</v>
      </c>
      <c r="X45" s="66" t="s">
        <v>277</v>
      </c>
      <c r="Y45" s="66" t="s">
        <v>283</v>
      </c>
      <c r="Z45" s="66" t="s">
        <v>284</v>
      </c>
      <c r="AA45" s="66" t="s">
        <v>282</v>
      </c>
      <c r="AC45" s="66"/>
      <c r="AD45" s="66" t="s">
        <v>329</v>
      </c>
      <c r="AE45" s="66" t="s">
        <v>337</v>
      </c>
      <c r="AF45" s="66" t="s">
        <v>283</v>
      </c>
      <c r="AG45" s="66" t="s">
        <v>284</v>
      </c>
      <c r="AH45" s="66" t="s">
        <v>282</v>
      </c>
      <c r="AJ45" s="66"/>
      <c r="AK45" s="66" t="s">
        <v>276</v>
      </c>
      <c r="AL45" s="66" t="s">
        <v>337</v>
      </c>
      <c r="AM45" s="66" t="s">
        <v>330</v>
      </c>
      <c r="AN45" s="66" t="s">
        <v>284</v>
      </c>
      <c r="AO45" s="66" t="s">
        <v>282</v>
      </c>
      <c r="AQ45" s="66"/>
      <c r="AR45" s="66" t="s">
        <v>276</v>
      </c>
      <c r="AS45" s="66" t="s">
        <v>277</v>
      </c>
      <c r="AT45" s="66" t="s">
        <v>283</v>
      </c>
      <c r="AU45" s="66" t="s">
        <v>284</v>
      </c>
      <c r="AV45" s="66" t="s">
        <v>282</v>
      </c>
      <c r="AX45" s="66"/>
      <c r="AY45" s="66" t="s">
        <v>276</v>
      </c>
      <c r="AZ45" s="66" t="s">
        <v>277</v>
      </c>
      <c r="BA45" s="66" t="s">
        <v>283</v>
      </c>
      <c r="BB45" s="66" t="s">
        <v>284</v>
      </c>
      <c r="BC45" s="66" t="s">
        <v>282</v>
      </c>
      <c r="BE45" s="66"/>
      <c r="BF45" s="66" t="s">
        <v>276</v>
      </c>
      <c r="BG45" s="66" t="s">
        <v>277</v>
      </c>
      <c r="BH45" s="66" t="s">
        <v>283</v>
      </c>
      <c r="BI45" s="66" t="s">
        <v>284</v>
      </c>
      <c r="BJ45" s="66" t="s">
        <v>282</v>
      </c>
    </row>
    <row r="46" spans="1:68" x14ac:dyDescent="0.3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34.628185000000002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32.979613999999998</v>
      </c>
      <c r="O46" s="66" t="s">
        <v>296</v>
      </c>
      <c r="P46" s="66">
        <v>600</v>
      </c>
      <c r="Q46" s="66">
        <v>800</v>
      </c>
      <c r="R46" s="66">
        <v>0</v>
      </c>
      <c r="S46" s="66">
        <v>10000</v>
      </c>
      <c r="T46" s="66">
        <v>1531.6674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0.10564589000000001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8.1202769999999997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791.40814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255.86542</v>
      </c>
      <c r="AX46" s="66" t="s">
        <v>323</v>
      </c>
      <c r="AY46" s="66"/>
      <c r="AZ46" s="66"/>
      <c r="BA46" s="66"/>
      <c r="BB46" s="66"/>
      <c r="BC46" s="66"/>
      <c r="BE46" s="66" t="s">
        <v>297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324</v>
      </c>
      <c r="B2" s="62" t="s">
        <v>325</v>
      </c>
      <c r="C2" s="62" t="s">
        <v>298</v>
      </c>
      <c r="D2" s="62">
        <v>39</v>
      </c>
      <c r="E2" s="62">
        <v>6084.3310000000001</v>
      </c>
      <c r="F2" s="62">
        <v>960.03909999999996</v>
      </c>
      <c r="G2" s="62">
        <v>145.54639</v>
      </c>
      <c r="H2" s="62">
        <v>80.973465000000004</v>
      </c>
      <c r="I2" s="62">
        <v>64.572919999999996</v>
      </c>
      <c r="J2" s="62">
        <v>205.11633</v>
      </c>
      <c r="K2" s="62">
        <v>110.20348</v>
      </c>
      <c r="L2" s="62">
        <v>94.912859999999995</v>
      </c>
      <c r="M2" s="62">
        <v>52.544674000000001</v>
      </c>
      <c r="N2" s="62">
        <v>6.2856509999999997</v>
      </c>
      <c r="O2" s="62">
        <v>23.304155000000002</v>
      </c>
      <c r="P2" s="62">
        <v>2172.8384000000001</v>
      </c>
      <c r="Q2" s="62">
        <v>43.520564999999998</v>
      </c>
      <c r="R2" s="62">
        <v>733.26385000000005</v>
      </c>
      <c r="S2" s="62">
        <v>210.48114000000001</v>
      </c>
      <c r="T2" s="62">
        <v>6273.3919999999998</v>
      </c>
      <c r="U2" s="62">
        <v>4.2337350000000002</v>
      </c>
      <c r="V2" s="62">
        <v>34.571559999999998</v>
      </c>
      <c r="W2" s="62">
        <v>241.42293000000001</v>
      </c>
      <c r="X2" s="62">
        <v>197.88910000000001</v>
      </c>
      <c r="Y2" s="62">
        <v>4.7255729999999998</v>
      </c>
      <c r="Z2" s="62">
        <v>3.309564</v>
      </c>
      <c r="AA2" s="62">
        <v>44.367100000000001</v>
      </c>
      <c r="AB2" s="62">
        <v>3.5951780000000002</v>
      </c>
      <c r="AC2" s="62">
        <v>885.35802999999999</v>
      </c>
      <c r="AD2" s="62">
        <v>25.727684</v>
      </c>
      <c r="AE2" s="62">
        <v>6.2672540000000003</v>
      </c>
      <c r="AF2" s="62">
        <v>4.4533753000000003</v>
      </c>
      <c r="AG2" s="62">
        <v>1088.9666999999999</v>
      </c>
      <c r="AH2" s="62">
        <v>692.22230000000002</v>
      </c>
      <c r="AI2" s="62">
        <v>396.74432000000002</v>
      </c>
      <c r="AJ2" s="62">
        <v>3309.9045000000001</v>
      </c>
      <c r="AK2" s="62">
        <v>8087.2539999999999</v>
      </c>
      <c r="AL2" s="62">
        <v>274.16771999999997</v>
      </c>
      <c r="AM2" s="62">
        <v>6767.6953000000003</v>
      </c>
      <c r="AN2" s="62">
        <v>244.40544</v>
      </c>
      <c r="AO2" s="62">
        <v>34.628185000000002</v>
      </c>
      <c r="AP2" s="62">
        <v>19.813099000000001</v>
      </c>
      <c r="AQ2" s="62">
        <v>14.815087</v>
      </c>
      <c r="AR2" s="62">
        <v>32.979613999999998</v>
      </c>
      <c r="AS2" s="62">
        <v>1531.6674</v>
      </c>
      <c r="AT2" s="62">
        <v>0.10564589000000001</v>
      </c>
      <c r="AU2" s="62">
        <v>8.1202769999999997</v>
      </c>
      <c r="AV2" s="62">
        <v>791.40814</v>
      </c>
      <c r="AW2" s="62">
        <v>255.86542</v>
      </c>
      <c r="AX2" s="62">
        <v>0.14084521</v>
      </c>
      <c r="AY2" s="62">
        <v>4.0921916999999999</v>
      </c>
      <c r="AZ2" s="62">
        <v>557.34673999999995</v>
      </c>
      <c r="BA2" s="62">
        <v>98.229780000000005</v>
      </c>
      <c r="BB2" s="62">
        <v>30.292159999999999</v>
      </c>
      <c r="BC2" s="62">
        <v>33.923653000000002</v>
      </c>
      <c r="BD2" s="62">
        <v>33.992786000000002</v>
      </c>
      <c r="BE2" s="62">
        <v>2.4478396999999998</v>
      </c>
      <c r="BF2" s="62">
        <v>15.888074</v>
      </c>
      <c r="BG2" s="62">
        <v>1.1101958E-2</v>
      </c>
      <c r="BH2" s="62">
        <v>5.4890281999999999E-2</v>
      </c>
      <c r="BI2" s="62">
        <v>4.9772273999999998E-2</v>
      </c>
      <c r="BJ2" s="62">
        <v>0.26461452000000002</v>
      </c>
      <c r="BK2" s="62">
        <v>8.5399680000000004E-4</v>
      </c>
      <c r="BL2" s="62">
        <v>0.86007065000000005</v>
      </c>
      <c r="BM2" s="62">
        <v>3.6101290000000001</v>
      </c>
      <c r="BN2" s="62">
        <v>1.6638465</v>
      </c>
      <c r="BO2" s="62">
        <v>59.880924</v>
      </c>
      <c r="BP2" s="62">
        <v>6.2238439999999997</v>
      </c>
      <c r="BQ2" s="62">
        <v>19.855297</v>
      </c>
      <c r="BR2" s="62">
        <v>86.056650000000005</v>
      </c>
      <c r="BS2" s="62">
        <v>64.03546</v>
      </c>
      <c r="BT2" s="62">
        <v>7.3224330000000002</v>
      </c>
      <c r="BU2" s="62">
        <v>0.60919296999999994</v>
      </c>
      <c r="BV2" s="62">
        <v>3.2036882000000003E-2</v>
      </c>
      <c r="BW2" s="62">
        <v>0.58870540000000005</v>
      </c>
      <c r="BX2" s="62">
        <v>1.120409</v>
      </c>
      <c r="BY2" s="62">
        <v>0.29105607</v>
      </c>
      <c r="BZ2" s="62">
        <v>3.6938533000000001E-3</v>
      </c>
      <c r="CA2" s="62">
        <v>1.043809</v>
      </c>
      <c r="CB2" s="62">
        <v>6.2276299999999996E-3</v>
      </c>
      <c r="CC2" s="62">
        <v>0.16961269000000001</v>
      </c>
      <c r="CD2" s="62">
        <v>0.77860989999999997</v>
      </c>
      <c r="CE2" s="62">
        <v>0.34373999999999999</v>
      </c>
      <c r="CF2" s="62">
        <v>8.9716270000000001E-2</v>
      </c>
      <c r="CG2" s="62">
        <v>7.5000000000000002E-6</v>
      </c>
      <c r="CH2" s="62">
        <v>1.6191836000000001E-2</v>
      </c>
      <c r="CI2" s="62">
        <v>0</v>
      </c>
      <c r="CJ2" s="62">
        <v>1.2290441999999999</v>
      </c>
      <c r="CK2" s="62">
        <v>9.1616260000000005E-2</v>
      </c>
      <c r="CL2" s="62">
        <v>4.9302849999999996</v>
      </c>
      <c r="CM2" s="62">
        <v>2.7462632999999999</v>
      </c>
      <c r="CN2" s="62">
        <v>6816.45</v>
      </c>
      <c r="CO2" s="62">
        <v>11700.177</v>
      </c>
      <c r="CP2" s="62">
        <v>6238.2449999999999</v>
      </c>
      <c r="CQ2" s="62">
        <v>2171.9355</v>
      </c>
      <c r="CR2" s="62">
        <v>1205.4612</v>
      </c>
      <c r="CS2" s="62">
        <v>1427.5763999999999</v>
      </c>
      <c r="CT2" s="62">
        <v>6906.6494000000002</v>
      </c>
      <c r="CU2" s="62">
        <v>3886.0617999999999</v>
      </c>
      <c r="CV2" s="62">
        <v>4661.0834999999997</v>
      </c>
      <c r="CW2" s="62">
        <v>4303.924</v>
      </c>
      <c r="CX2" s="62">
        <v>1257.1859999999999</v>
      </c>
      <c r="CY2" s="62">
        <v>8623.3109999999997</v>
      </c>
      <c r="CZ2" s="62">
        <v>3889.1030000000001</v>
      </c>
      <c r="DA2" s="62">
        <v>10102.166999999999</v>
      </c>
      <c r="DB2" s="62">
        <v>9537.0360000000001</v>
      </c>
      <c r="DC2" s="62">
        <v>14439.523999999999</v>
      </c>
      <c r="DD2" s="62">
        <v>23846.236000000001</v>
      </c>
      <c r="DE2" s="62">
        <v>4402.0640000000003</v>
      </c>
      <c r="DF2" s="62">
        <v>12046.549000000001</v>
      </c>
      <c r="DG2" s="62">
        <v>5499.5259999999998</v>
      </c>
      <c r="DH2" s="62">
        <v>60.897216999999998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98.229780000000005</v>
      </c>
      <c r="B6">
        <f>BB2</f>
        <v>30.292159999999999</v>
      </c>
      <c r="C6">
        <f>BC2</f>
        <v>33.923653000000002</v>
      </c>
      <c r="D6">
        <f>BD2</f>
        <v>33.992786000000002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9" sqref="H2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30311</v>
      </c>
      <c r="C2" s="57">
        <f ca="1">YEAR(TODAY())-YEAR(B2)+IF(TODAY()&gt;=DATE(YEAR(TODAY()),MONTH(B2),DAY(B2)),0,-1)</f>
        <v>39</v>
      </c>
      <c r="E2" s="53">
        <v>170</v>
      </c>
      <c r="F2" s="54" t="s">
        <v>40</v>
      </c>
      <c r="G2" s="53">
        <v>80</v>
      </c>
      <c r="H2" s="52" t="s">
        <v>42</v>
      </c>
      <c r="I2" s="73">
        <f>ROUND(G3/E3^2,1)</f>
        <v>27.7</v>
      </c>
    </row>
    <row r="3" spans="1:9" x14ac:dyDescent="0.3">
      <c r="E3" s="52">
        <f>E2/100</f>
        <v>1.7</v>
      </c>
      <c r="F3" s="52" t="s">
        <v>41</v>
      </c>
      <c r="G3" s="52">
        <f>G2</f>
        <v>80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44817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서동원, ID : H1800152)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09월 13일 12:41:28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44817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39</v>
      </c>
      <c r="G12" s="99"/>
      <c r="H12" s="99"/>
      <c r="I12" s="99"/>
      <c r="K12" s="141">
        <f>'개인정보 및 신체계측 입력'!E2</f>
        <v>170</v>
      </c>
      <c r="L12" s="142"/>
      <c r="M12" s="135">
        <f>'개인정보 및 신체계측 입력'!G2</f>
        <v>80</v>
      </c>
      <c r="N12" s="136"/>
      <c r="O12" s="131" t="s">
        <v>272</v>
      </c>
      <c r="P12" s="128"/>
      <c r="Q12" s="95">
        <f>'개인정보 및 신체계측 입력'!I2</f>
        <v>27.7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서동원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73.245999999999995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11.103999999999999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15.648999999999999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9.6999999999999993</v>
      </c>
      <c r="L72" s="37" t="s">
        <v>54</v>
      </c>
      <c r="M72" s="37">
        <f>ROUND('DRIs DATA'!K8,1)</f>
        <v>1.3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97.77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288.10000000000002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197.89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239.68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136.12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539.15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346.28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2022-09-13T03:47:43Z</dcterms:modified>
</cp:coreProperties>
</file>