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<sst xmlns="http://schemas.openxmlformats.org/spreadsheetml/2006/main" count="692" uniqueCount="367">
  <si>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</si>
  <si>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</si>
  <si>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</si>
  <si>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</si>
  <si>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</si>
  <si>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</si>
  <si>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</si>
  <si>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</si>
  <si>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</si>
  <si>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</si>
  <si>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</si>
  <si>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</si>
  <si>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</si>
  <si>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</si>
  <si>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</si>
  <si>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</si>
  <si>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</si>
  <si>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</si>
  <si>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</si>
  <si>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</si>
  <si>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</si>
  <si>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</si>
  <si>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</si>
  <si>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</si>
  <si>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</si>
  <si>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</si>
  <si>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</si>
  <si>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</si>
  <si>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</si>
  <si>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</si>
  <si>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</si>
  <si>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</si>
  <si>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</si>
  <si>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</si>
  <si>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</si>
  <si>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</si>
  <si>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</si>
  <si>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</si>
  <si>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</si>
  <si>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</si>
  <si>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</si>
  <si>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</si>
  <si>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</si>
  <si>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</si>
  <si>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</si>
  <si>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</si>
  <si>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</si>
  <si>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</si>
  <si>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</si>
  <si>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</si>
  <si>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</si>
  <si>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</si>
  <si>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</si>
  <si>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</si>
  <si>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</si>
  <si>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</si>
  <si>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</si>
  <si>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</si>
  <si>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</si>
  <si>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</si>
  <si>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</si>
  <si>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</si>
  <si>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</si>
  <si>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</si>
  <si>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</si>
  <si>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</si>
  <si>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</si>
  <si>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</si>
  <si>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</si>
  <si>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</si>
  <si>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</si>
  <si>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</si>
  <si>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</si>
  <si>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</si>
  <si>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</si>
  <si>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</si>
  <si>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</si>
  <si>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</si>
  <si>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</si>
  <si>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</si>
  <si>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</si>
  <si>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</si>
  <si>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</si>
  <si>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</si>
  <si>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</si>
  <si>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</si>
  <si>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</si>
  <si>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</si>
  <si>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</si>
  <si>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</si>
  <si>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</si>
  <si>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</si>
  <si>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</si>
  <si>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</si>
  <si>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</si>
  <si>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</si>
  <si>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</si>
  <si>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</si>
  <si>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</si>
  <si>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</si>
  <si>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</si>
  <si>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</si>
  <si>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</si>
  <si>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</si>
  <si>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</si>
  <si>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</si>
  <si>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</si>
  <si>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</si>
  <si>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</si>
  <si>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</si>
  <si>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</si>
  <si>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</si>
  <si>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</si>
  <si>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</si>
  <si>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</si>
  <si>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</si>
  <si>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</si>
  <si>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</si>
  <si>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</si>
  <si>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</si>
  <si>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</si>
  <si>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</si>
  <si>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</si>
  <si>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</si>
  <si>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</si>
  <si>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</si>
  <si>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</si>
  <si>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</si>
  <si>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</si>
  <si>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</si>
  <si>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</si>
  <si>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</si>
  <si>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</si>
  <si>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</si>
  <si>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</si>
  <si>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</si>
  <si>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</si>
  <si>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</si>
  <si>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</si>
  <si>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</si>
  <si>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</si>
  <si>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</si>
  <si>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</si>
  <si>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</si>
  <si>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</si>
  <si>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</si>
  <si>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</si>
  <si>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</si>
  <si>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</si>
  <si>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</si>
  <si>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</si>
  <si>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</si>
  <si>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</si>
  <si>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</si>
  <si>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</si>
  <si>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</si>
  <si>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</si>
  <si>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</si>
  <si>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</si>
  <si>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</si>
  <si>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</si>
  <si>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</si>
  <si>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</si>
  <si>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</si>
  <si>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</si>
  <si>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</si>
  <si>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</si>
  <si>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</si>
  <si>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</si>
  <si>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</si>
  <si>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</si>
  <si>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</si>
  <si>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</si>
  <si>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</si>
  <si>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</si>
  <si>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</si>
  <si>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</si>
  <si>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</si>
  <si>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</si>
  <si>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</si>
  <si>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</si>
  <si>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</si>
  <si>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</si>
  <si>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</si>
  <si>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</si>
  <si>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</si>
  <si>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</si>
  <si>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</si>
  <si>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</si>
  <si>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</si>
  <si>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</si>
  <si>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</si>
  <si>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</si>
  <si>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</si>
  <si>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</si>
  <si>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</si>
  <si>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</si>
  <si>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</si>
  <si>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</si>
  <si>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</si>
  <si>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</si>
  <si>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</si>
  <si>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</si>
  <si>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</si>
  <si>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</si>
  <si>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</si>
  <si>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</si>
  <si>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</si>
  <si>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</si>
  <si>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</si>
  <si>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</si>
  <si>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</si>
  <si>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</si>
  <si>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</si>
  <si>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</si>
  <si>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</si>
  <si>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</si>
  <si>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</si>
  <si>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</si>
  <si>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</si>
  <si>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</si>
  <si>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</si>
  <si>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</si>
  <si>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</si>
  <si>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</si>
  <si>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</si>
  <si>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</si>
  <si>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</si>
  <si>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</si>
  <si>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</si>
  <si>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</si>
  <si>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</si>
  <si>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</si>
  <si>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</si>
  <si>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</si>
  <si>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</si>
  <si>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</si>
  <si>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</si>
  <si>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</si>
  <si>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</si>
  <si>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</si>
  <si>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</si>
  <si>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</si>
  <si>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</si>
  <si>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</si>
  <si>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</si>
  <si>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</si>
  <si>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</si>
  <si>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</si>
  <si>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</si>
  <si>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</si>
  <si>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</si>
  <si>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</si>
  <si>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</si>
  <si>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</si>
  <si>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</si>
  <si>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</si>
  <si>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</si>
  <si>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</si>
  <si>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</si>
  <si>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</si>
  <si>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</si>
  <si>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</si>
  <si>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</si>
  <si>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</si>
  <si>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</si>
  <si>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</si>
  <si>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</si>
  <si>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</si>
  <si>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</si>
  <si>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</si>
  <si>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</si>
  <si>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</si>
  <si>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</si>
  <si>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</si>
  <si>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</si>
  <si>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</si>
  <si>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</si>
  <si>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</si>
  <si>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</si>
  <si>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</si>
  <si>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</si>
  <si>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</si>
  <si>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</si>
  <si>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</si>
  <si>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</si>
  <si>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</si>
  <si>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</si>
  <si>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</si>
  <si>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</si>
  <si>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</si>
  <si>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니아신</t>
    <phoneticPr fontId="1" type="noConversion"/>
  </si>
  <si>
    <t>비타민B6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</si>
  <si>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</si>
  <si>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</si>
  <si>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</si>
  <si>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</si>
  <si>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</si>
  <si>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</si>
  <si>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</si>
  <si>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</si>
  <si>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</si>
  <si>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</si>
  <si>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H1800155</t>
  </si>
  <si>
    <t>신현동</t>
  </si>
  <si>
    <t>M</t>
  </si>
  <si>
    <t>(설문지 : FFQ 95문항 설문지, 사용자 : 신현동, ID : H1800155)</t>
  </si>
  <si>
    <t>2022년 10월 05일 13:56:00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</si>
  <si>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</si>
  <si>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</si>
  <si>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</si>
  <si>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</si>
  <si>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</si>
  <si>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</si>
  <si>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</si>
  <si>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</si>
  <si>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</si>
  <si>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</si>
  <si>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</si>
  <si>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</si>
  <si>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</si>
  <si>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</si>
  <si>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</si>
  <si>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</si>
  <si>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</si>
  <si>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</si>
  <si>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</si>
  <si>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</si>
  <si>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</si>
  <si>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상한섭취량</t>
    <phoneticPr fontId="1" type="noConversion"/>
  </si>
  <si>
    <t>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</si>
  <si>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</si>
  <si>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</si>
  <si>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</si>
  <si>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</si>
  <si>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</si>
  <si>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</si>
  <si>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</si>
  <si>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</si>
  <si>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</si>
  <si>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</si>
  <si>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</si>
  <si>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</si>
  <si>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</si>
  <si>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</si>
  <si>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</si>
  <si>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</si>
  <si>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</si>
  <si>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</si>
  <si>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</si>
  <si>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</si>
  <si>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</si>
  <si>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</si>
  <si>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</si>
  <si>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</si>
  <si>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</si>
  <si>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</si>
  <si>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평균필요량</t>
    <phoneticPr fontId="1" type="noConversion"/>
  </si>
  <si>
    <t>충분섭취량</t>
    <phoneticPr fontId="1" type="noConversion"/>
  </si>
  <si>
    <t>권장섭취량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</si>
  <si>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</si>
  <si>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</si>
  <si>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</si>
  <si>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</si>
  <si>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</si>
  <si>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</si>
  <si>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상한섭취량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</si>
</sst>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159.11762999999999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165456"/>
        <c:axId val="556163104"/>
      </c:barChart>
      <c:catAx>
        <c:axId val="55616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163104"/>
        <c:crosses val="autoZero"/>
        <c:auto val="1"/>
        <c:lblAlgn val="ctr"/>
        <c:lblOffset val="100"/>
        <c:noMultiLvlLbl val="0"/>
      </c:catAx>
      <c:valAx>
        <c:axId val="55616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16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4.7787889999999997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200264"/>
        <c:axId val="260243008"/>
      </c:barChart>
      <c:catAx>
        <c:axId val="557200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43008"/>
        <c:crosses val="autoZero"/>
        <c:auto val="1"/>
        <c:lblAlgn val="ctr"/>
        <c:lblOffset val="100"/>
        <c:noMultiLvlLbl val="0"/>
      </c:catAx>
      <c:valAx>
        <c:axId val="26024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200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0.94832486000000005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38304"/>
        <c:axId val="260244576"/>
      </c:barChart>
      <c:catAx>
        <c:axId val="26023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44576"/>
        <c:crosses val="autoZero"/>
        <c:auto val="1"/>
        <c:lblAlgn val="ctr"/>
        <c:lblOffset val="100"/>
        <c:noMultiLvlLbl val="0"/>
      </c:catAx>
      <c:valAx>
        <c:axId val="26024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3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2345.2930000000001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44968"/>
        <c:axId val="260242224"/>
      </c:barChart>
      <c:catAx>
        <c:axId val="26024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42224"/>
        <c:crosses val="autoZero"/>
        <c:auto val="1"/>
        <c:lblAlgn val="ctr"/>
        <c:lblOffset val="100"/>
        <c:noMultiLvlLbl val="0"/>
      </c:catAx>
      <c:valAx>
        <c:axId val="26024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4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5506.2285000000002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43400"/>
        <c:axId val="260241048"/>
      </c:barChart>
      <c:catAx>
        <c:axId val="26024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41048"/>
        <c:crosses val="autoZero"/>
        <c:auto val="1"/>
        <c:lblAlgn val="ctr"/>
        <c:lblOffset val="100"/>
        <c:noMultiLvlLbl val="0"/>
      </c:catAx>
      <c:valAx>
        <c:axId val="2602410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4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167.32105999999999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40656"/>
        <c:axId val="260239088"/>
      </c:barChart>
      <c:catAx>
        <c:axId val="26024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39088"/>
        <c:crosses val="autoZero"/>
        <c:auto val="1"/>
        <c:lblAlgn val="ctr"/>
        <c:lblOffset val="100"/>
        <c:noMultiLvlLbl val="0"/>
      </c:catAx>
      <c:valAx>
        <c:axId val="26023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4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229.12485000000001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41440"/>
        <c:axId val="260242616"/>
      </c:barChart>
      <c:catAx>
        <c:axId val="26024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42616"/>
        <c:crosses val="autoZero"/>
        <c:auto val="1"/>
        <c:lblAlgn val="ctr"/>
        <c:lblOffset val="100"/>
        <c:noMultiLvlLbl val="0"/>
      </c:catAx>
      <c:valAx>
        <c:axId val="260242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4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22.749834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45360"/>
        <c:axId val="260237912"/>
      </c:barChart>
      <c:catAx>
        <c:axId val="26024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37912"/>
        <c:crosses val="autoZero"/>
        <c:auto val="1"/>
        <c:lblAlgn val="ctr"/>
        <c:lblOffset val="100"/>
        <c:noMultiLvlLbl val="0"/>
      </c:catAx>
      <c:valAx>
        <c:axId val="260237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4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1123.4795999999999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331896"/>
        <c:axId val="557332288"/>
      </c:barChart>
      <c:catAx>
        <c:axId val="55733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332288"/>
        <c:crosses val="autoZero"/>
        <c:auto val="1"/>
        <c:lblAlgn val="ctr"/>
        <c:lblOffset val="100"/>
        <c:noMultiLvlLbl val="0"/>
      </c:catAx>
      <c:valAx>
        <c:axId val="5573322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33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0.14043404000000001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330720"/>
        <c:axId val="557332680"/>
      </c:barChart>
      <c:catAx>
        <c:axId val="55733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332680"/>
        <c:crosses val="autoZero"/>
        <c:auto val="1"/>
        <c:lblAlgn val="ctr"/>
        <c:lblOffset val="100"/>
        <c:noMultiLvlLbl val="0"/>
      </c:catAx>
      <c:valAx>
        <c:axId val="557332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33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5.5243399999999996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329936"/>
        <c:axId val="557333856"/>
      </c:barChart>
      <c:catAx>
        <c:axId val="55732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333856"/>
        <c:crosses val="autoZero"/>
        <c:auto val="1"/>
        <c:lblAlgn val="ctr"/>
        <c:lblOffset val="100"/>
        <c:noMultiLvlLbl val="0"/>
      </c:catAx>
      <c:valAx>
        <c:axId val="557333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32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42.128857000000004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164280"/>
        <c:axId val="556165848"/>
      </c:barChart>
      <c:catAx>
        <c:axId val="55616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165848"/>
        <c:crosses val="autoZero"/>
        <c:auto val="1"/>
        <c:lblAlgn val="ctr"/>
        <c:lblOffset val="100"/>
        <c:noMultiLvlLbl val="0"/>
      </c:catAx>
      <c:valAx>
        <c:axId val="556165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16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458.2919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331504"/>
        <c:axId val="557333072"/>
      </c:barChart>
      <c:catAx>
        <c:axId val="55733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333072"/>
        <c:crosses val="autoZero"/>
        <c:auto val="1"/>
        <c:lblAlgn val="ctr"/>
        <c:lblOffset val="100"/>
        <c:noMultiLvlLbl val="0"/>
      </c:catAx>
      <c:valAx>
        <c:axId val="55733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33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195.66211999999999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335032"/>
        <c:axId val="557336208"/>
      </c:barChart>
      <c:catAx>
        <c:axId val="55733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336208"/>
        <c:crosses val="autoZero"/>
        <c:auto val="1"/>
        <c:lblAlgn val="ctr"/>
        <c:lblOffset val="100"/>
        <c:noMultiLvlLbl val="0"/>
      </c:catAx>
      <c:valAx>
        <c:axId val="557336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33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6.3470000000000004</c:v>
                </c:pt>
                <c:pt idx="1">
                  <c:v>15.516999999999999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7334248"/>
        <c:axId val="557337384"/>
      </c:barChart>
      <c:catAx>
        <c:axId val="55733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337384"/>
        <c:crosses val="autoZero"/>
        <c:auto val="1"/>
        <c:lblAlgn val="ctr"/>
        <c:lblOffset val="100"/>
        <c:noMultiLvlLbl val="0"/>
      </c:catAx>
      <c:valAx>
        <c:axId val="557337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33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29.664027999999998</c:v>
                </c:pt>
                <c:pt idx="1">
                  <c:v>36.752139999999997</c:v>
                </c:pt>
                <c:pt idx="2">
                  <c:v>29.235181999999998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964.00287000000003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331112"/>
        <c:axId val="600818624"/>
      </c:barChart>
      <c:catAx>
        <c:axId val="55733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818624"/>
        <c:crosses val="autoZero"/>
        <c:auto val="1"/>
        <c:lblAlgn val="ctr"/>
        <c:lblOffset val="100"/>
        <c:noMultiLvlLbl val="0"/>
      </c:catAx>
      <c:valAx>
        <c:axId val="600818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33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39.594917000000002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819800"/>
        <c:axId val="600816272"/>
      </c:barChart>
      <c:catAx>
        <c:axId val="60081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816272"/>
        <c:crosses val="autoZero"/>
        <c:auto val="1"/>
        <c:lblAlgn val="ctr"/>
        <c:lblOffset val="100"/>
        <c:noMultiLvlLbl val="0"/>
      </c:catAx>
      <c:valAx>
        <c:axId val="600816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81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64.933000000000007</c:v>
                </c:pt>
                <c:pt idx="1">
                  <c:v>14.026999999999999</c:v>
                </c:pt>
                <c:pt idx="2">
                  <c:v>21.04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0820192"/>
        <c:axId val="600815096"/>
      </c:barChart>
      <c:catAx>
        <c:axId val="60082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815096"/>
        <c:crosses val="autoZero"/>
        <c:auto val="1"/>
        <c:lblAlgn val="ctr"/>
        <c:lblOffset val="100"/>
        <c:noMultiLvlLbl val="0"/>
      </c:catAx>
      <c:valAx>
        <c:axId val="600815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82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4026.2611999999999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819408"/>
        <c:axId val="600813920"/>
      </c:barChart>
      <c:catAx>
        <c:axId val="60081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813920"/>
        <c:crosses val="autoZero"/>
        <c:auto val="1"/>
        <c:lblAlgn val="ctr"/>
        <c:lblOffset val="100"/>
        <c:noMultiLvlLbl val="0"/>
      </c:catAx>
      <c:valAx>
        <c:axId val="600813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81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142.07732999999999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816664"/>
        <c:axId val="600818232"/>
      </c:barChart>
      <c:catAx>
        <c:axId val="60081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818232"/>
        <c:crosses val="autoZero"/>
        <c:auto val="1"/>
        <c:lblAlgn val="ctr"/>
        <c:lblOffset val="100"/>
        <c:noMultiLvlLbl val="0"/>
      </c:catAx>
      <c:valAx>
        <c:axId val="600818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81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840.88990000000001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814704"/>
        <c:axId val="600815488"/>
      </c:barChart>
      <c:catAx>
        <c:axId val="60081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815488"/>
        <c:crosses val="autoZero"/>
        <c:auto val="1"/>
        <c:lblAlgn val="ctr"/>
        <c:lblOffset val="100"/>
        <c:noMultiLvlLbl val="0"/>
      </c:catAx>
      <c:valAx>
        <c:axId val="600815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81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8.4789159999999999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168984"/>
        <c:axId val="556169376"/>
      </c:barChart>
      <c:catAx>
        <c:axId val="55616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169376"/>
        <c:crosses val="autoZero"/>
        <c:auto val="1"/>
        <c:lblAlgn val="ctr"/>
        <c:lblOffset val="100"/>
        <c:noMultiLvlLbl val="0"/>
      </c:catAx>
      <c:valAx>
        <c:axId val="55616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16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10879.439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817056"/>
        <c:axId val="600817448"/>
      </c:barChart>
      <c:catAx>
        <c:axId val="60081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817448"/>
        <c:crosses val="autoZero"/>
        <c:auto val="1"/>
        <c:lblAlgn val="ctr"/>
        <c:lblOffset val="100"/>
        <c:noMultiLvlLbl val="0"/>
      </c:catAx>
      <c:valAx>
        <c:axId val="600817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81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29.416172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623752"/>
        <c:axId val="601626888"/>
      </c:barChart>
      <c:catAx>
        <c:axId val="60162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626888"/>
        <c:crosses val="autoZero"/>
        <c:auto val="1"/>
        <c:lblAlgn val="ctr"/>
        <c:lblOffset val="100"/>
        <c:noMultiLvlLbl val="0"/>
      </c:catAx>
      <c:valAx>
        <c:axId val="60162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62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4.0904249999999998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627672"/>
        <c:axId val="601624144"/>
      </c:barChart>
      <c:catAx>
        <c:axId val="60162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624144"/>
        <c:crosses val="autoZero"/>
        <c:auto val="1"/>
        <c:lblAlgn val="ctr"/>
        <c:lblOffset val="100"/>
        <c:noMultiLvlLbl val="0"/>
      </c:catAx>
      <c:valAx>
        <c:axId val="601624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62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410.1232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201832"/>
        <c:axId val="557204184"/>
      </c:barChart>
      <c:catAx>
        <c:axId val="557201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204184"/>
        <c:crosses val="autoZero"/>
        <c:auto val="1"/>
        <c:lblAlgn val="ctr"/>
        <c:lblOffset val="100"/>
        <c:noMultiLvlLbl val="0"/>
      </c:catAx>
      <c:valAx>
        <c:axId val="55720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20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3.0809897999999998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206144"/>
        <c:axId val="557202616"/>
      </c:barChart>
      <c:catAx>
        <c:axId val="55720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202616"/>
        <c:crosses val="autoZero"/>
        <c:auto val="1"/>
        <c:lblAlgn val="ctr"/>
        <c:lblOffset val="100"/>
        <c:noMultiLvlLbl val="0"/>
      </c:catAx>
      <c:valAx>
        <c:axId val="557202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20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32.120583000000003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204576"/>
        <c:axId val="557204968"/>
      </c:barChart>
      <c:catAx>
        <c:axId val="55720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204968"/>
        <c:crosses val="autoZero"/>
        <c:auto val="1"/>
        <c:lblAlgn val="ctr"/>
        <c:lblOffset val="100"/>
        <c:noMultiLvlLbl val="0"/>
      </c:catAx>
      <c:valAx>
        <c:axId val="55720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20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4.0904249999999998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99872"/>
        <c:axId val="260689640"/>
      </c:barChart>
      <c:catAx>
        <c:axId val="55719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689640"/>
        <c:crosses val="autoZero"/>
        <c:auto val="1"/>
        <c:lblAlgn val="ctr"/>
        <c:lblOffset val="100"/>
        <c:noMultiLvlLbl val="0"/>
      </c:catAx>
      <c:valAx>
        <c:axId val="260689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9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1023.7458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688464"/>
        <c:axId val="260690816"/>
      </c:barChart>
      <c:catAx>
        <c:axId val="260688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690816"/>
        <c:crosses val="autoZero"/>
        <c:auto val="1"/>
        <c:lblAlgn val="ctr"/>
        <c:lblOffset val="100"/>
        <c:noMultiLvlLbl val="0"/>
      </c:catAx>
      <c:valAx>
        <c:axId val="260690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68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20.086447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170160"/>
        <c:axId val="556163496"/>
      </c:barChart>
      <c:catAx>
        <c:axId val="556170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163496"/>
        <c:crosses val="autoZero"/>
        <c:auto val="1"/>
        <c:lblAlgn val="ctr"/>
        <c:lblOffset val="100"/>
        <c:noMultiLvlLbl val="0"/>
      </c:catAx>
      <c:valAx>
        <c:axId val="55616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17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신현동, ID : H1800155)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10월 05일 13:56:00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4026.2611999999999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159.11762999999999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42.128857000000004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64.933000000000007</v>
      </c>
      <c r="G8" s="59">
        <f>'DRIs DATA 입력'!G8</f>
        <v>14.026999999999999</v>
      </c>
      <c r="H8" s="59">
        <f>'DRIs DATA 입력'!H8</f>
        <v>21.04</v>
      </c>
      <c r="I8" s="46"/>
      <c r="J8" s="59" t="s">
        <v>216</v>
      </c>
      <c r="K8" s="59">
        <f>'DRIs DATA 입력'!K8</f>
        <v>6.3470000000000004</v>
      </c>
      <c r="L8" s="59">
        <f>'DRIs DATA 입력'!L8</f>
        <v>15.516999999999999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964.00287000000003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39.594917000000002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8.4789159999999999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410.1232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142.07732999999999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3.9982552999999998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3.0809897999999998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32.120583000000003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4.0904249999999998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1023.7458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20.086447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4.7787889999999997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0.94832486000000005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840.88990000000001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2345.2930000000001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10879.439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5506.2285000000002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167.32105999999999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229.12485000000001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29.416172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22.749834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1123.4795999999999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0.14043404000000001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5.5243399999999996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458.2919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195.66211999999999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5" sqref="H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306</v>
      </c>
      <c r="G1" s="62" t="s">
        <v>277</v>
      </c>
      <c r="H1" s="61" t="s">
        <v>307</v>
      </c>
    </row>
    <row r="3" spans="1:27" x14ac:dyDescent="0.3">
      <c r="A3" s="68" t="s">
        <v>308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309</v>
      </c>
      <c r="B4" s="67"/>
      <c r="C4" s="67"/>
      <c r="E4" s="69" t="s">
        <v>310</v>
      </c>
      <c r="F4" s="70"/>
      <c r="G4" s="70"/>
      <c r="H4" s="71"/>
      <c r="J4" s="69" t="s">
        <v>279</v>
      </c>
      <c r="K4" s="70"/>
      <c r="L4" s="71"/>
      <c r="N4" s="67" t="s">
        <v>311</v>
      </c>
      <c r="O4" s="67"/>
      <c r="P4" s="67"/>
      <c r="Q4" s="67"/>
      <c r="R4" s="67"/>
      <c r="S4" s="67"/>
      <c r="U4" s="67" t="s">
        <v>312</v>
      </c>
      <c r="V4" s="67"/>
      <c r="W4" s="67"/>
      <c r="X4" s="67"/>
      <c r="Y4" s="67"/>
      <c r="Z4" s="67"/>
    </row>
    <row r="5" spans="1:27" x14ac:dyDescent="0.3">
      <c r="A5" s="65"/>
      <c r="B5" s="65" t="s">
        <v>313</v>
      </c>
      <c r="C5" s="65" t="s">
        <v>280</v>
      </c>
      <c r="E5" s="65"/>
      <c r="F5" s="65" t="s">
        <v>314</v>
      </c>
      <c r="G5" s="65" t="s">
        <v>315</v>
      </c>
      <c r="H5" s="65" t="s">
        <v>311</v>
      </c>
      <c r="J5" s="65"/>
      <c r="K5" s="65" t="s">
        <v>316</v>
      </c>
      <c r="L5" s="65" t="s">
        <v>317</v>
      </c>
      <c r="N5" s="65"/>
      <c r="O5" s="65" t="s">
        <v>318</v>
      </c>
      <c r="P5" s="65" t="s">
        <v>282</v>
      </c>
      <c r="Q5" s="65" t="s">
        <v>319</v>
      </c>
      <c r="R5" s="65" t="s">
        <v>284</v>
      </c>
      <c r="S5" s="65" t="s">
        <v>320</v>
      </c>
      <c r="U5" s="65"/>
      <c r="V5" s="65" t="s">
        <v>321</v>
      </c>
      <c r="W5" s="65" t="s">
        <v>282</v>
      </c>
      <c r="X5" s="65" t="s">
        <v>322</v>
      </c>
      <c r="Y5" s="65" t="s">
        <v>284</v>
      </c>
      <c r="Z5" s="65" t="s">
        <v>320</v>
      </c>
    </row>
    <row r="6" spans="1:27" x14ac:dyDescent="0.3">
      <c r="A6" s="65" t="s">
        <v>278</v>
      </c>
      <c r="B6" s="65">
        <v>2400</v>
      </c>
      <c r="C6" s="65">
        <v>4026.2611999999999</v>
      </c>
      <c r="E6" s="65" t="s">
        <v>285</v>
      </c>
      <c r="F6" s="65">
        <v>55</v>
      </c>
      <c r="G6" s="65">
        <v>15</v>
      </c>
      <c r="H6" s="65">
        <v>7</v>
      </c>
      <c r="J6" s="65" t="s">
        <v>323</v>
      </c>
      <c r="K6" s="65">
        <v>0.1</v>
      </c>
      <c r="L6" s="65">
        <v>4</v>
      </c>
      <c r="N6" s="65" t="s">
        <v>324</v>
      </c>
      <c r="O6" s="65">
        <v>50</v>
      </c>
      <c r="P6" s="65">
        <v>60</v>
      </c>
      <c r="Q6" s="65">
        <v>0</v>
      </c>
      <c r="R6" s="65">
        <v>0</v>
      </c>
      <c r="S6" s="65">
        <v>159.11762999999999</v>
      </c>
      <c r="U6" s="65" t="s">
        <v>325</v>
      </c>
      <c r="V6" s="65">
        <v>0</v>
      </c>
      <c r="W6" s="65">
        <v>0</v>
      </c>
      <c r="X6" s="65">
        <v>25</v>
      </c>
      <c r="Y6" s="65">
        <v>0</v>
      </c>
      <c r="Z6" s="65">
        <v>42.128857000000004</v>
      </c>
    </row>
    <row r="7" spans="1:27" x14ac:dyDescent="0.3">
      <c r="E7" s="65" t="s">
        <v>286</v>
      </c>
      <c r="F7" s="65">
        <v>65</v>
      </c>
      <c r="G7" s="65">
        <v>30</v>
      </c>
      <c r="H7" s="65">
        <v>20</v>
      </c>
      <c r="J7" s="65" t="s">
        <v>326</v>
      </c>
      <c r="K7" s="65">
        <v>1</v>
      </c>
      <c r="L7" s="65">
        <v>10</v>
      </c>
    </row>
    <row r="8" spans="1:27" x14ac:dyDescent="0.3">
      <c r="E8" s="65" t="s">
        <v>327</v>
      </c>
      <c r="F8" s="65">
        <v>64.933000000000007</v>
      </c>
      <c r="G8" s="65">
        <v>14.026999999999999</v>
      </c>
      <c r="H8" s="65">
        <v>21.04</v>
      </c>
      <c r="J8" s="65" t="s">
        <v>327</v>
      </c>
      <c r="K8" s="65">
        <v>6.3470000000000004</v>
      </c>
      <c r="L8" s="65">
        <v>15.516999999999999</v>
      </c>
    </row>
    <row r="13" spans="1:27" x14ac:dyDescent="0.3">
      <c r="A13" s="66" t="s">
        <v>287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288</v>
      </c>
      <c r="B14" s="67"/>
      <c r="C14" s="67"/>
      <c r="D14" s="67"/>
      <c r="E14" s="67"/>
      <c r="F14" s="67"/>
      <c r="H14" s="67" t="s">
        <v>328</v>
      </c>
      <c r="I14" s="67"/>
      <c r="J14" s="67"/>
      <c r="K14" s="67"/>
      <c r="L14" s="67"/>
      <c r="M14" s="67"/>
      <c r="O14" s="67" t="s">
        <v>289</v>
      </c>
      <c r="P14" s="67"/>
      <c r="Q14" s="67"/>
      <c r="R14" s="67"/>
      <c r="S14" s="67"/>
      <c r="T14" s="67"/>
      <c r="V14" s="67" t="s">
        <v>290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281</v>
      </c>
      <c r="C15" s="65" t="s">
        <v>282</v>
      </c>
      <c r="D15" s="65" t="s">
        <v>283</v>
      </c>
      <c r="E15" s="65" t="s">
        <v>329</v>
      </c>
      <c r="F15" s="65" t="s">
        <v>330</v>
      </c>
      <c r="H15" s="65"/>
      <c r="I15" s="65" t="s">
        <v>281</v>
      </c>
      <c r="J15" s="65" t="s">
        <v>282</v>
      </c>
      <c r="K15" s="65" t="s">
        <v>283</v>
      </c>
      <c r="L15" s="65" t="s">
        <v>284</v>
      </c>
      <c r="M15" s="65" t="s">
        <v>331</v>
      </c>
      <c r="O15" s="65"/>
      <c r="P15" s="65" t="s">
        <v>332</v>
      </c>
      <c r="Q15" s="65" t="s">
        <v>333</v>
      </c>
      <c r="R15" s="65" t="s">
        <v>334</v>
      </c>
      <c r="S15" s="65" t="s">
        <v>335</v>
      </c>
      <c r="T15" s="65" t="s">
        <v>336</v>
      </c>
      <c r="V15" s="65"/>
      <c r="W15" s="65" t="s">
        <v>281</v>
      </c>
      <c r="X15" s="65" t="s">
        <v>337</v>
      </c>
      <c r="Y15" s="65" t="s">
        <v>283</v>
      </c>
      <c r="Z15" s="65" t="s">
        <v>335</v>
      </c>
      <c r="AA15" s="65" t="s">
        <v>280</v>
      </c>
    </row>
    <row r="16" spans="1:27" x14ac:dyDescent="0.3">
      <c r="A16" s="65" t="s">
        <v>338</v>
      </c>
      <c r="B16" s="65">
        <v>550</v>
      </c>
      <c r="C16" s="65">
        <v>750</v>
      </c>
      <c r="D16" s="65">
        <v>0</v>
      </c>
      <c r="E16" s="65">
        <v>3000</v>
      </c>
      <c r="F16" s="65">
        <v>964.00287000000003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39.594917000000002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8.4789159999999999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410.1232</v>
      </c>
    </row>
    <row r="23" spans="1:62" x14ac:dyDescent="0.3">
      <c r="A23" s="66" t="s">
        <v>339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340</v>
      </c>
      <c r="B24" s="67"/>
      <c r="C24" s="67"/>
      <c r="D24" s="67"/>
      <c r="E24" s="67"/>
      <c r="F24" s="67"/>
      <c r="H24" s="67" t="s">
        <v>341</v>
      </c>
      <c r="I24" s="67"/>
      <c r="J24" s="67"/>
      <c r="K24" s="67"/>
      <c r="L24" s="67"/>
      <c r="M24" s="67"/>
      <c r="O24" s="67" t="s">
        <v>342</v>
      </c>
      <c r="P24" s="67"/>
      <c r="Q24" s="67"/>
      <c r="R24" s="67"/>
      <c r="S24" s="67"/>
      <c r="T24" s="67"/>
      <c r="V24" s="67" t="s">
        <v>291</v>
      </c>
      <c r="W24" s="67"/>
      <c r="X24" s="67"/>
      <c r="Y24" s="67"/>
      <c r="Z24" s="67"/>
      <c r="AA24" s="67"/>
      <c r="AC24" s="67" t="s">
        <v>292</v>
      </c>
      <c r="AD24" s="67"/>
      <c r="AE24" s="67"/>
      <c r="AF24" s="67"/>
      <c r="AG24" s="67"/>
      <c r="AH24" s="67"/>
      <c r="AJ24" s="67" t="s">
        <v>343</v>
      </c>
      <c r="AK24" s="67"/>
      <c r="AL24" s="67"/>
      <c r="AM24" s="67"/>
      <c r="AN24" s="67"/>
      <c r="AO24" s="67"/>
      <c r="AQ24" s="67" t="s">
        <v>344</v>
      </c>
      <c r="AR24" s="67"/>
      <c r="AS24" s="67"/>
      <c r="AT24" s="67"/>
      <c r="AU24" s="67"/>
      <c r="AV24" s="67"/>
      <c r="AX24" s="67" t="s">
        <v>345</v>
      </c>
      <c r="AY24" s="67"/>
      <c r="AZ24" s="67"/>
      <c r="BA24" s="67"/>
      <c r="BB24" s="67"/>
      <c r="BC24" s="67"/>
      <c r="BE24" s="67" t="s">
        <v>346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321</v>
      </c>
      <c r="C25" s="65" t="s">
        <v>333</v>
      </c>
      <c r="D25" s="65" t="s">
        <v>283</v>
      </c>
      <c r="E25" s="65" t="s">
        <v>347</v>
      </c>
      <c r="F25" s="65" t="s">
        <v>348</v>
      </c>
      <c r="H25" s="65"/>
      <c r="I25" s="65" t="s">
        <v>318</v>
      </c>
      <c r="J25" s="65" t="s">
        <v>282</v>
      </c>
      <c r="K25" s="65" t="s">
        <v>322</v>
      </c>
      <c r="L25" s="65" t="s">
        <v>284</v>
      </c>
      <c r="M25" s="65" t="s">
        <v>320</v>
      </c>
      <c r="O25" s="65"/>
      <c r="P25" s="65" t="s">
        <v>318</v>
      </c>
      <c r="Q25" s="65" t="s">
        <v>282</v>
      </c>
      <c r="R25" s="65" t="s">
        <v>283</v>
      </c>
      <c r="S25" s="65" t="s">
        <v>284</v>
      </c>
      <c r="T25" s="65" t="s">
        <v>331</v>
      </c>
      <c r="V25" s="65"/>
      <c r="W25" s="65" t="s">
        <v>281</v>
      </c>
      <c r="X25" s="65" t="s">
        <v>349</v>
      </c>
      <c r="Y25" s="65" t="s">
        <v>283</v>
      </c>
      <c r="Z25" s="65" t="s">
        <v>284</v>
      </c>
      <c r="AA25" s="65" t="s">
        <v>331</v>
      </c>
      <c r="AC25" s="65"/>
      <c r="AD25" s="65" t="s">
        <v>350</v>
      </c>
      <c r="AE25" s="65" t="s">
        <v>333</v>
      </c>
      <c r="AF25" s="65" t="s">
        <v>283</v>
      </c>
      <c r="AG25" s="65" t="s">
        <v>284</v>
      </c>
      <c r="AH25" s="65" t="s">
        <v>331</v>
      </c>
      <c r="AJ25" s="65"/>
      <c r="AK25" s="65" t="s">
        <v>321</v>
      </c>
      <c r="AL25" s="65" t="s">
        <v>282</v>
      </c>
      <c r="AM25" s="65" t="s">
        <v>283</v>
      </c>
      <c r="AN25" s="65" t="s">
        <v>335</v>
      </c>
      <c r="AO25" s="65" t="s">
        <v>280</v>
      </c>
      <c r="AQ25" s="65"/>
      <c r="AR25" s="65" t="s">
        <v>281</v>
      </c>
      <c r="AS25" s="65" t="s">
        <v>349</v>
      </c>
      <c r="AT25" s="65" t="s">
        <v>322</v>
      </c>
      <c r="AU25" s="65" t="s">
        <v>284</v>
      </c>
      <c r="AV25" s="65" t="s">
        <v>331</v>
      </c>
      <c r="AX25" s="65"/>
      <c r="AY25" s="65" t="s">
        <v>281</v>
      </c>
      <c r="AZ25" s="65" t="s">
        <v>282</v>
      </c>
      <c r="BA25" s="65" t="s">
        <v>351</v>
      </c>
      <c r="BB25" s="65" t="s">
        <v>352</v>
      </c>
      <c r="BC25" s="65" t="s">
        <v>348</v>
      </c>
      <c r="BE25" s="65"/>
      <c r="BF25" s="65" t="s">
        <v>281</v>
      </c>
      <c r="BG25" s="65" t="s">
        <v>282</v>
      </c>
      <c r="BH25" s="65" t="s">
        <v>322</v>
      </c>
      <c r="BI25" s="65" t="s">
        <v>284</v>
      </c>
      <c r="BJ25" s="65" t="s">
        <v>330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142.07732999999999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3.9982552999999998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3.0809897999999998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32.120583000000003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4.0904249999999998</v>
      </c>
      <c r="AJ26" s="65" t="s">
        <v>353</v>
      </c>
      <c r="AK26" s="65">
        <v>320</v>
      </c>
      <c r="AL26" s="65">
        <v>400</v>
      </c>
      <c r="AM26" s="65">
        <v>0</v>
      </c>
      <c r="AN26" s="65">
        <v>1000</v>
      </c>
      <c r="AO26" s="65">
        <v>1023.7458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20.086447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4.7787889999999997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0.94832486000000005</v>
      </c>
    </row>
    <row r="33" spans="1:68" x14ac:dyDescent="0.3">
      <c r="A33" s="66" t="s">
        <v>354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355</v>
      </c>
      <c r="I34" s="67"/>
      <c r="J34" s="67"/>
      <c r="K34" s="67"/>
      <c r="L34" s="67"/>
      <c r="M34" s="67"/>
      <c r="O34" s="67" t="s">
        <v>356</v>
      </c>
      <c r="P34" s="67"/>
      <c r="Q34" s="67"/>
      <c r="R34" s="67"/>
      <c r="S34" s="67"/>
      <c r="T34" s="67"/>
      <c r="V34" s="67" t="s">
        <v>293</v>
      </c>
      <c r="W34" s="67"/>
      <c r="X34" s="67"/>
      <c r="Y34" s="67"/>
      <c r="Z34" s="67"/>
      <c r="AA34" s="67"/>
      <c r="AC34" s="67" t="s">
        <v>294</v>
      </c>
      <c r="AD34" s="67"/>
      <c r="AE34" s="67"/>
      <c r="AF34" s="67"/>
      <c r="AG34" s="67"/>
      <c r="AH34" s="67"/>
      <c r="AJ34" s="67" t="s">
        <v>295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357</v>
      </c>
      <c r="C35" s="65" t="s">
        <v>282</v>
      </c>
      <c r="D35" s="65" t="s">
        <v>334</v>
      </c>
      <c r="E35" s="65" t="s">
        <v>284</v>
      </c>
      <c r="F35" s="65" t="s">
        <v>348</v>
      </c>
      <c r="H35" s="65"/>
      <c r="I35" s="65" t="s">
        <v>321</v>
      </c>
      <c r="J35" s="65" t="s">
        <v>282</v>
      </c>
      <c r="K35" s="65" t="s">
        <v>319</v>
      </c>
      <c r="L35" s="65" t="s">
        <v>284</v>
      </c>
      <c r="M35" s="65" t="s">
        <v>280</v>
      </c>
      <c r="O35" s="65"/>
      <c r="P35" s="65" t="s">
        <v>357</v>
      </c>
      <c r="Q35" s="65" t="s">
        <v>349</v>
      </c>
      <c r="R35" s="65" t="s">
        <v>334</v>
      </c>
      <c r="S35" s="65" t="s">
        <v>284</v>
      </c>
      <c r="T35" s="65" t="s">
        <v>330</v>
      </c>
      <c r="V35" s="65"/>
      <c r="W35" s="65" t="s">
        <v>281</v>
      </c>
      <c r="X35" s="65" t="s">
        <v>349</v>
      </c>
      <c r="Y35" s="65" t="s">
        <v>358</v>
      </c>
      <c r="Z35" s="65" t="s">
        <v>284</v>
      </c>
      <c r="AA35" s="65" t="s">
        <v>336</v>
      </c>
      <c r="AC35" s="65"/>
      <c r="AD35" s="65" t="s">
        <v>281</v>
      </c>
      <c r="AE35" s="65" t="s">
        <v>359</v>
      </c>
      <c r="AF35" s="65" t="s">
        <v>319</v>
      </c>
      <c r="AG35" s="65" t="s">
        <v>284</v>
      </c>
      <c r="AH35" s="65" t="s">
        <v>330</v>
      </c>
      <c r="AJ35" s="65"/>
      <c r="AK35" s="65" t="s">
        <v>281</v>
      </c>
      <c r="AL35" s="65" t="s">
        <v>349</v>
      </c>
      <c r="AM35" s="65" t="s">
        <v>283</v>
      </c>
      <c r="AN35" s="65" t="s">
        <v>284</v>
      </c>
      <c r="AO35" s="65" t="s">
        <v>280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840.88990000000001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2345.2930000000001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10879.439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5506.2285000000002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167.32105999999999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229.12485000000001</v>
      </c>
    </row>
    <row r="43" spans="1:68" x14ac:dyDescent="0.3">
      <c r="A43" s="66" t="s">
        <v>360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361</v>
      </c>
      <c r="B44" s="67"/>
      <c r="C44" s="67"/>
      <c r="D44" s="67"/>
      <c r="E44" s="67"/>
      <c r="F44" s="67"/>
      <c r="H44" s="67" t="s">
        <v>362</v>
      </c>
      <c r="I44" s="67"/>
      <c r="J44" s="67"/>
      <c r="K44" s="67"/>
      <c r="L44" s="67"/>
      <c r="M44" s="67"/>
      <c r="O44" s="67" t="s">
        <v>296</v>
      </c>
      <c r="P44" s="67"/>
      <c r="Q44" s="67"/>
      <c r="R44" s="67"/>
      <c r="S44" s="67"/>
      <c r="T44" s="67"/>
      <c r="V44" s="67" t="s">
        <v>297</v>
      </c>
      <c r="W44" s="67"/>
      <c r="X44" s="67"/>
      <c r="Y44" s="67"/>
      <c r="Z44" s="67"/>
      <c r="AA44" s="67"/>
      <c r="AC44" s="67" t="s">
        <v>298</v>
      </c>
      <c r="AD44" s="67"/>
      <c r="AE44" s="67"/>
      <c r="AF44" s="67"/>
      <c r="AG44" s="67"/>
      <c r="AH44" s="67"/>
      <c r="AJ44" s="67" t="s">
        <v>299</v>
      </c>
      <c r="AK44" s="67"/>
      <c r="AL44" s="67"/>
      <c r="AM44" s="67"/>
      <c r="AN44" s="67"/>
      <c r="AO44" s="67"/>
      <c r="AQ44" s="67" t="s">
        <v>363</v>
      </c>
      <c r="AR44" s="67"/>
      <c r="AS44" s="67"/>
      <c r="AT44" s="67"/>
      <c r="AU44" s="67"/>
      <c r="AV44" s="67"/>
      <c r="AX44" s="67" t="s">
        <v>364</v>
      </c>
      <c r="AY44" s="67"/>
      <c r="AZ44" s="67"/>
      <c r="BA44" s="67"/>
      <c r="BB44" s="67"/>
      <c r="BC44" s="67"/>
      <c r="BE44" s="67" t="s">
        <v>365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321</v>
      </c>
      <c r="C45" s="65" t="s">
        <v>333</v>
      </c>
      <c r="D45" s="65" t="s">
        <v>283</v>
      </c>
      <c r="E45" s="65" t="s">
        <v>284</v>
      </c>
      <c r="F45" s="65" t="s">
        <v>336</v>
      </c>
      <c r="H45" s="65"/>
      <c r="I45" s="65" t="s">
        <v>281</v>
      </c>
      <c r="J45" s="65" t="s">
        <v>359</v>
      </c>
      <c r="K45" s="65" t="s">
        <v>319</v>
      </c>
      <c r="L45" s="65" t="s">
        <v>284</v>
      </c>
      <c r="M45" s="65" t="s">
        <v>280</v>
      </c>
      <c r="O45" s="65"/>
      <c r="P45" s="65" t="s">
        <v>318</v>
      </c>
      <c r="Q45" s="65" t="s">
        <v>282</v>
      </c>
      <c r="R45" s="65" t="s">
        <v>322</v>
      </c>
      <c r="S45" s="65" t="s">
        <v>335</v>
      </c>
      <c r="T45" s="65" t="s">
        <v>280</v>
      </c>
      <c r="V45" s="65"/>
      <c r="W45" s="65" t="s">
        <v>321</v>
      </c>
      <c r="X45" s="65" t="s">
        <v>349</v>
      </c>
      <c r="Y45" s="65" t="s">
        <v>283</v>
      </c>
      <c r="Z45" s="65" t="s">
        <v>335</v>
      </c>
      <c r="AA45" s="65" t="s">
        <v>280</v>
      </c>
      <c r="AC45" s="65"/>
      <c r="AD45" s="65" t="s">
        <v>357</v>
      </c>
      <c r="AE45" s="65" t="s">
        <v>282</v>
      </c>
      <c r="AF45" s="65" t="s">
        <v>283</v>
      </c>
      <c r="AG45" s="65" t="s">
        <v>335</v>
      </c>
      <c r="AH45" s="65" t="s">
        <v>280</v>
      </c>
      <c r="AJ45" s="65"/>
      <c r="AK45" s="65" t="s">
        <v>281</v>
      </c>
      <c r="AL45" s="65" t="s">
        <v>333</v>
      </c>
      <c r="AM45" s="65" t="s">
        <v>283</v>
      </c>
      <c r="AN45" s="65" t="s">
        <v>366</v>
      </c>
      <c r="AO45" s="65" t="s">
        <v>336</v>
      </c>
      <c r="AQ45" s="65"/>
      <c r="AR45" s="65" t="s">
        <v>350</v>
      </c>
      <c r="AS45" s="65" t="s">
        <v>349</v>
      </c>
      <c r="AT45" s="65" t="s">
        <v>283</v>
      </c>
      <c r="AU45" s="65" t="s">
        <v>352</v>
      </c>
      <c r="AV45" s="65" t="s">
        <v>280</v>
      </c>
      <c r="AX45" s="65"/>
      <c r="AY45" s="65" t="s">
        <v>281</v>
      </c>
      <c r="AZ45" s="65" t="s">
        <v>282</v>
      </c>
      <c r="BA45" s="65" t="s">
        <v>283</v>
      </c>
      <c r="BB45" s="65" t="s">
        <v>335</v>
      </c>
      <c r="BC45" s="65" t="s">
        <v>336</v>
      </c>
      <c r="BE45" s="65"/>
      <c r="BF45" s="65" t="s">
        <v>332</v>
      </c>
      <c r="BG45" s="65" t="s">
        <v>349</v>
      </c>
      <c r="BH45" s="65" t="s">
        <v>322</v>
      </c>
      <c r="BI45" s="65" t="s">
        <v>284</v>
      </c>
      <c r="BJ45" s="65" t="s">
        <v>280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29.416172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22.749834</v>
      </c>
      <c r="O46" s="65" t="s">
        <v>300</v>
      </c>
      <c r="P46" s="65">
        <v>600</v>
      </c>
      <c r="Q46" s="65">
        <v>800</v>
      </c>
      <c r="R46" s="65">
        <v>0</v>
      </c>
      <c r="S46" s="65">
        <v>10000</v>
      </c>
      <c r="T46" s="65">
        <v>1123.4795999999999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0.14043404000000001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5.5243399999999996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458.2919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195.66211999999999</v>
      </c>
      <c r="AX46" s="65" t="s">
        <v>301</v>
      </c>
      <c r="AY46" s="65"/>
      <c r="AZ46" s="65"/>
      <c r="BA46" s="65"/>
      <c r="BB46" s="65"/>
      <c r="BC46" s="65"/>
      <c r="BE46" s="65" t="s">
        <v>302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5" sqref="I2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303</v>
      </c>
      <c r="B2" s="61" t="s">
        <v>304</v>
      </c>
      <c r="C2" s="61" t="s">
        <v>305</v>
      </c>
      <c r="D2" s="61">
        <v>41</v>
      </c>
      <c r="E2" s="61">
        <v>4026.2611999999999</v>
      </c>
      <c r="F2" s="61">
        <v>491.06029999999998</v>
      </c>
      <c r="G2" s="61">
        <v>106.07616</v>
      </c>
      <c r="H2" s="61">
        <v>48.485675999999998</v>
      </c>
      <c r="I2" s="61">
        <v>57.590479999999999</v>
      </c>
      <c r="J2" s="61">
        <v>159.11762999999999</v>
      </c>
      <c r="K2" s="61">
        <v>64.064896000000005</v>
      </c>
      <c r="L2" s="61">
        <v>95.052729999999997</v>
      </c>
      <c r="M2" s="61">
        <v>42.128857000000004</v>
      </c>
      <c r="N2" s="61">
        <v>4.2940209999999999</v>
      </c>
      <c r="O2" s="61">
        <v>22.259274000000001</v>
      </c>
      <c r="P2" s="61">
        <v>1826.1921</v>
      </c>
      <c r="Q2" s="61">
        <v>48.457210000000003</v>
      </c>
      <c r="R2" s="61">
        <v>964.00287000000003</v>
      </c>
      <c r="S2" s="61">
        <v>201.46610999999999</v>
      </c>
      <c r="T2" s="61">
        <v>9150.4419999999991</v>
      </c>
      <c r="U2" s="61">
        <v>8.4789159999999999</v>
      </c>
      <c r="V2" s="61">
        <v>39.594917000000002</v>
      </c>
      <c r="W2" s="61">
        <v>410.1232</v>
      </c>
      <c r="X2" s="61">
        <v>142.07732999999999</v>
      </c>
      <c r="Y2" s="61">
        <v>3.9982552999999998</v>
      </c>
      <c r="Z2" s="61">
        <v>3.0809897999999998</v>
      </c>
      <c r="AA2" s="61">
        <v>32.120583000000003</v>
      </c>
      <c r="AB2" s="61">
        <v>4.0904249999999998</v>
      </c>
      <c r="AC2" s="61">
        <v>1023.7458</v>
      </c>
      <c r="AD2" s="61">
        <v>20.086447</v>
      </c>
      <c r="AE2" s="61">
        <v>4.7787889999999997</v>
      </c>
      <c r="AF2" s="61">
        <v>0.94832486000000005</v>
      </c>
      <c r="AG2" s="61">
        <v>840.88990000000001</v>
      </c>
      <c r="AH2" s="61">
        <v>479.51409999999998</v>
      </c>
      <c r="AI2" s="61">
        <v>361.37580000000003</v>
      </c>
      <c r="AJ2" s="61">
        <v>2345.2930000000001</v>
      </c>
      <c r="AK2" s="61">
        <v>10879.439</v>
      </c>
      <c r="AL2" s="61">
        <v>167.32105999999999</v>
      </c>
      <c r="AM2" s="61">
        <v>5506.2285000000002</v>
      </c>
      <c r="AN2" s="61">
        <v>229.12485000000001</v>
      </c>
      <c r="AO2" s="61">
        <v>29.416172</v>
      </c>
      <c r="AP2" s="61">
        <v>18.215941999999998</v>
      </c>
      <c r="AQ2" s="61">
        <v>11.200229999999999</v>
      </c>
      <c r="AR2" s="61">
        <v>22.749834</v>
      </c>
      <c r="AS2" s="61">
        <v>1123.4795999999999</v>
      </c>
      <c r="AT2" s="61">
        <v>0.14043404000000001</v>
      </c>
      <c r="AU2" s="61">
        <v>5.5243399999999996</v>
      </c>
      <c r="AV2" s="61">
        <v>458.2919</v>
      </c>
      <c r="AW2" s="61">
        <v>195.66211999999999</v>
      </c>
      <c r="AX2" s="61">
        <v>0.20324449999999999</v>
      </c>
      <c r="AY2" s="61">
        <v>4.1056147000000003</v>
      </c>
      <c r="AZ2" s="61">
        <v>652.54474000000005</v>
      </c>
      <c r="BA2" s="61">
        <v>95.666504000000003</v>
      </c>
      <c r="BB2" s="61">
        <v>29.664027999999998</v>
      </c>
      <c r="BC2" s="61">
        <v>36.752139999999997</v>
      </c>
      <c r="BD2" s="61">
        <v>29.235181999999998</v>
      </c>
      <c r="BE2" s="61">
        <v>1.7288641</v>
      </c>
      <c r="BF2" s="61">
        <v>6.2145900000000003</v>
      </c>
      <c r="BG2" s="61">
        <v>1.1518281E-3</v>
      </c>
      <c r="BH2" s="61">
        <v>1.1653782E-2</v>
      </c>
      <c r="BI2" s="61">
        <v>1.1135381999999999E-2</v>
      </c>
      <c r="BJ2" s="61">
        <v>9.5647049999999997E-2</v>
      </c>
      <c r="BK2" s="61">
        <v>8.8602166000000004E-5</v>
      </c>
      <c r="BL2" s="61">
        <v>0.52940089999999995</v>
      </c>
      <c r="BM2" s="61">
        <v>6.6595740000000001</v>
      </c>
      <c r="BN2" s="61">
        <v>2.1645023999999999</v>
      </c>
      <c r="BO2" s="61">
        <v>109.78804</v>
      </c>
      <c r="BP2" s="61">
        <v>18.413048</v>
      </c>
      <c r="BQ2" s="61">
        <v>33.380237999999999</v>
      </c>
      <c r="BR2" s="61">
        <v>130.06056000000001</v>
      </c>
      <c r="BS2" s="61">
        <v>66.736664000000005</v>
      </c>
      <c r="BT2" s="61">
        <v>19.397680000000001</v>
      </c>
      <c r="BU2" s="61">
        <v>0.11086842</v>
      </c>
      <c r="BV2" s="61">
        <v>0.13184786000000001</v>
      </c>
      <c r="BW2" s="61">
        <v>1.340705</v>
      </c>
      <c r="BX2" s="61">
        <v>2.9154198</v>
      </c>
      <c r="BY2" s="61">
        <v>0.34116918000000002</v>
      </c>
      <c r="BZ2" s="61">
        <v>2.5515220000000001E-3</v>
      </c>
      <c r="CA2" s="61">
        <v>1.8134147</v>
      </c>
      <c r="CB2" s="61">
        <v>6.5739415999999995E-2</v>
      </c>
      <c r="CC2" s="61">
        <v>0.509351</v>
      </c>
      <c r="CD2" s="61">
        <v>4.0954490000000003</v>
      </c>
      <c r="CE2" s="61">
        <v>0.10046748</v>
      </c>
      <c r="CF2" s="61">
        <v>0.86726475000000003</v>
      </c>
      <c r="CG2" s="61">
        <v>5.9999998000000003E-6</v>
      </c>
      <c r="CH2" s="61">
        <v>0.10716857</v>
      </c>
      <c r="CI2" s="61">
        <v>1.5350765000000001E-2</v>
      </c>
      <c r="CJ2" s="61">
        <v>8.6913889999999991</v>
      </c>
      <c r="CK2" s="61">
        <v>2.77028E-2</v>
      </c>
      <c r="CL2" s="61">
        <v>1.4995989000000001</v>
      </c>
      <c r="CM2" s="61">
        <v>6.2150220000000003</v>
      </c>
      <c r="CN2" s="61">
        <v>4524.7056000000002</v>
      </c>
      <c r="CO2" s="61">
        <v>7724.0736999999999</v>
      </c>
      <c r="CP2" s="61">
        <v>5076.5995999999996</v>
      </c>
      <c r="CQ2" s="61">
        <v>1810.5075999999999</v>
      </c>
      <c r="CR2" s="61">
        <v>916.87176999999997</v>
      </c>
      <c r="CS2" s="61">
        <v>873.56104000000005</v>
      </c>
      <c r="CT2" s="61">
        <v>4424.4706999999999</v>
      </c>
      <c r="CU2" s="61">
        <v>2762.1390000000001</v>
      </c>
      <c r="CV2" s="61">
        <v>2675.6095999999998</v>
      </c>
      <c r="CW2" s="61">
        <v>3172.8078999999998</v>
      </c>
      <c r="CX2" s="61">
        <v>894.58745999999996</v>
      </c>
      <c r="CY2" s="61">
        <v>5665.9224000000004</v>
      </c>
      <c r="CZ2" s="61">
        <v>2949.0479999999998</v>
      </c>
      <c r="DA2" s="61">
        <v>6652.2749999999996</v>
      </c>
      <c r="DB2" s="61">
        <v>6430.8469999999998</v>
      </c>
      <c r="DC2" s="61">
        <v>9095.6919999999991</v>
      </c>
      <c r="DD2" s="61">
        <v>15562.218000000001</v>
      </c>
      <c r="DE2" s="61">
        <v>3781.9245999999998</v>
      </c>
      <c r="DF2" s="61">
        <v>7150.3774000000003</v>
      </c>
      <c r="DG2" s="61">
        <v>3486.0635000000002</v>
      </c>
      <c r="DH2" s="61">
        <v>221.71655000000001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95.666504000000003</v>
      </c>
      <c r="B6">
        <f>BB2</f>
        <v>29.664027999999998</v>
      </c>
      <c r="C6">
        <f>BC2</f>
        <v>36.752139999999997</v>
      </c>
      <c r="D6">
        <f>BD2</f>
        <v>29.235181999999998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8" sqref="K1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29860</v>
      </c>
      <c r="C2" s="56">
        <f ca="1">YEAR(TODAY())-YEAR(B2)+IF(TODAY()&gt;=DATE(YEAR(TODAY()),MONTH(B2),DAY(B2)),0,-1)</f>
        <v>41</v>
      </c>
      <c r="E2" s="52">
        <v>167.6</v>
      </c>
      <c r="F2" s="53" t="s">
        <v>39</v>
      </c>
      <c r="G2" s="52">
        <v>70.400000000000006</v>
      </c>
      <c r="H2" s="51" t="s">
        <v>41</v>
      </c>
      <c r="I2" s="72">
        <f>ROUND(G3/E3^2,1)</f>
        <v>25.1</v>
      </c>
    </row>
    <row r="3" spans="1:9" x14ac:dyDescent="0.3">
      <c r="E3" s="51">
        <f>E2/100</f>
        <v>1.6759999999999999</v>
      </c>
      <c r="F3" s="51" t="s">
        <v>40</v>
      </c>
      <c r="G3" s="51">
        <f>G2</f>
        <v>70.400000000000006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44839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신현동, ID : H1800155)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10월 05일 13:56:00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8" sqref="Y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44839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41</v>
      </c>
      <c r="G12" s="94"/>
      <c r="H12" s="94"/>
      <c r="I12" s="94"/>
      <c r="K12" s="123">
        <f>'개인정보 및 신체계측 입력'!E2</f>
        <v>167.6</v>
      </c>
      <c r="L12" s="124"/>
      <c r="M12" s="117">
        <f>'개인정보 및 신체계측 입력'!G2</f>
        <v>70.400000000000006</v>
      </c>
      <c r="N12" s="118"/>
      <c r="O12" s="113" t="s">
        <v>271</v>
      </c>
      <c r="P12" s="107"/>
      <c r="Q12" s="90">
        <f>'개인정보 및 신체계측 입력'!I2</f>
        <v>25.1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신현동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64.933000000000007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14.026999999999999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21.04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15.5</v>
      </c>
      <c r="L72" s="36" t="s">
        <v>53</v>
      </c>
      <c r="M72" s="36">
        <f>ROUND('DRIs DATA'!K8,1)</f>
        <v>6.3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128.53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329.96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142.08000000000001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272.7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105.11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725.3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294.16000000000003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2022-10-05T04:59:38Z</dcterms:modified>
</cp:coreProperties>
</file>