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<sst xmlns="http://schemas.openxmlformats.org/spreadsheetml/2006/main" count="696" uniqueCount="386">
  <si>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</si>
  <si>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</si>
  <si>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</si>
  <si>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</si>
  <si>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</si>
  <si>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</si>
  <si>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</si>
  <si>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</si>
  <si>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</si>
  <si>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</si>
  <si>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</si>
  <si>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</si>
  <si>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</si>
  <si>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</si>
  <si>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</si>
  <si>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</si>
  <si>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</si>
  <si>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</si>
  <si>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</si>
  <si>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</si>
  <si>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</si>
  <si>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</si>
  <si>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</si>
  <si>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</si>
  <si>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</si>
  <si>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</si>
  <si>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</si>
  <si>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</si>
  <si>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</si>
  <si>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</si>
  <si>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</si>
  <si>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</si>
  <si>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</si>
  <si>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</si>
  <si>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</si>
  <si>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</si>
  <si>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</si>
  <si>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</si>
  <si>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</si>
  <si>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</si>
  <si>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</si>
  <si>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</si>
  <si>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</si>
  <si>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</si>
  <si>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</si>
  <si>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</si>
  <si>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</si>
  <si>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</si>
  <si>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</si>
  <si>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</si>
  <si>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</si>
  <si>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</si>
  <si>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</si>
  <si>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</si>
  <si>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</si>
  <si>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</si>
  <si>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</si>
  <si>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</si>
  <si>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</si>
  <si>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</si>
  <si>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</si>
  <si>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</si>
  <si>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</si>
  <si>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</si>
  <si>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</si>
  <si>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</si>
  <si>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</si>
  <si>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</si>
  <si>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</si>
  <si>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</si>
  <si>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</si>
  <si>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</si>
  <si>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</si>
  <si>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</si>
  <si>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</si>
  <si>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</si>
  <si>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</si>
  <si>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</si>
  <si>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</si>
  <si>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</si>
  <si>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</si>
  <si>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</si>
  <si>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</si>
  <si>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</si>
  <si>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</si>
  <si>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</si>
  <si>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</si>
  <si>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</si>
  <si>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</si>
  <si>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</si>
  <si>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</si>
  <si>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</si>
  <si>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</si>
  <si>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</si>
  <si>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</si>
  <si>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</si>
  <si>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</si>
  <si>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</si>
  <si>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</si>
  <si>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</si>
  <si>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</si>
  <si>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</si>
  <si>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</si>
  <si>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</si>
  <si>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</si>
  <si>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</si>
  <si>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</si>
  <si>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</si>
  <si>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</si>
  <si>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</si>
  <si>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</si>
  <si>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</si>
  <si>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</si>
  <si>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</si>
  <si>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</si>
  <si>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</si>
  <si>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</si>
  <si>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</si>
  <si>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</si>
  <si>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</si>
  <si>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</si>
  <si>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</si>
  <si>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</si>
  <si>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</si>
  <si>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</si>
  <si>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</si>
  <si>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</si>
  <si>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</si>
  <si>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</si>
  <si>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</si>
  <si>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</si>
  <si>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</si>
  <si>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</si>
  <si>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</si>
  <si>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</si>
  <si>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</si>
  <si>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</si>
  <si>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</si>
  <si>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</si>
  <si>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</si>
  <si>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</si>
  <si>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</si>
  <si>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</si>
  <si>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</si>
  <si>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</si>
  <si>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</si>
  <si>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</si>
  <si>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</si>
  <si>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</si>
  <si>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</si>
  <si>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</si>
  <si>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</si>
  <si>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</si>
  <si>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</si>
  <si>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</si>
  <si>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</si>
  <si>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</si>
  <si>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</si>
  <si>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</si>
  <si>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</si>
  <si>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</si>
  <si>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</si>
  <si>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</si>
  <si>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</si>
  <si>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</si>
  <si>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</si>
  <si>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</si>
  <si>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</si>
  <si>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</si>
  <si>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</si>
  <si>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</si>
  <si>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</si>
  <si>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</si>
  <si>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</si>
  <si>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</si>
  <si>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</si>
  <si>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</si>
  <si>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</si>
  <si>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</si>
  <si>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</si>
  <si>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</si>
  <si>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</si>
  <si>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</si>
  <si>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</si>
  <si>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</si>
  <si>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</si>
  <si>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</si>
  <si>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</si>
  <si>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</si>
  <si>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</si>
  <si>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</si>
  <si>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</si>
  <si>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</si>
  <si>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</si>
  <si>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</si>
  <si>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</si>
  <si>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</si>
  <si>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</si>
  <si>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</si>
  <si>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</si>
  <si>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</si>
  <si>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</si>
  <si>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</si>
  <si>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</si>
  <si>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</si>
  <si>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</si>
  <si>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</si>
  <si>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</si>
  <si>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</si>
  <si>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</si>
  <si>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</si>
  <si>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</si>
  <si>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</si>
  <si>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</si>
  <si>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</si>
  <si>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</si>
  <si>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</si>
  <si>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</si>
  <si>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</si>
  <si>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</si>
  <si>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</si>
  <si>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</si>
  <si>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</si>
  <si>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</si>
  <si>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</si>
  <si>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</si>
  <si>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</si>
  <si>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</si>
  <si>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</si>
  <si>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</si>
  <si>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</si>
  <si>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</si>
  <si>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</si>
  <si>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니아신</t>
    <phoneticPr fontId="1" type="noConversion"/>
  </si>
  <si>
    <t>비타민B6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</si>
  <si>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</si>
  <si>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</si>
  <si>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</si>
  <si>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</si>
  <si>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</si>
  <si>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</si>
  <si>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</si>
  <si>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</si>
  <si>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</si>
  <si>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</si>
  <si>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</si>
  <si>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신현동, ID : H1800155)</t>
  </si>
  <si>
    <t>2022년 10월 05일 13:56:00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</si>
  <si>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</si>
  <si>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</si>
  <si>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</si>
  <si>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</si>
  <si>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</si>
  <si>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</si>
  <si>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</si>
  <si>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</si>
  <si>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</si>
  <si>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</si>
  <si>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</si>
  <si>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</si>
  <si>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</si>
  <si>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</si>
  <si>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</si>
  <si>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</si>
  <si>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</si>
  <si>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</si>
  <si>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</si>
  <si>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</si>
  <si>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</si>
  <si>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상한섭취량</t>
    <phoneticPr fontId="1" type="noConversion"/>
  </si>
  <si>
    <t>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</si>
  <si>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</si>
  <si>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</si>
  <si>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</si>
  <si>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</si>
  <si>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</si>
  <si>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</si>
  <si>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</si>
  <si>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</si>
  <si>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</si>
  <si>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</si>
  <si>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</si>
  <si>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</si>
  <si>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</si>
  <si>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</si>
  <si>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</si>
  <si>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</si>
  <si>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</si>
  <si>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</si>
  <si>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</si>
  <si>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</si>
  <si>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</si>
  <si>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</si>
  <si>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</si>
  <si>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</si>
  <si>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</si>
  <si>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</si>
  <si>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</si>
  <si>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</si>
  <si>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</si>
  <si>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</si>
  <si>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</si>
  <si>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</si>
  <si>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</si>
  <si>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</si>
  <si>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</si>
  <si>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</si>
  <si>
    <t>H1800156</t>
  </si>
  <si>
    <t>한돌섭</t>
  </si>
  <si>
    <t>정보</t>
    <phoneticPr fontId="1" type="noConversion"/>
  </si>
  <si>
    <t>(설문지 : FFQ 95문항 설문지, 사용자 : 한돌섭, ID : H1800156)</t>
  </si>
  <si>
    <t>출력시각</t>
    <phoneticPr fontId="1" type="noConversion"/>
  </si>
  <si>
    <t>2022년 10월 12일 14:23:52</t>
  </si>
  <si>
    <t>다량영양소</t>
    <phoneticPr fontId="1" type="noConversion"/>
  </si>
  <si>
    <t>에너지(kcal)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</si>
  <si>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</si>
  <si>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</si>
  <si>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</si>
  <si>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</si>
  <si>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</si>
  <si>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</si>
  <si>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</si>
  <si>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</si>
  <si>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</si>
  <si>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</si>
  <si>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</si>
  <si>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</si>
  <si>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</si>
  <si>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</si>
  <si>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</si>
  <si>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</si>
  <si>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</si>
  <si>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</si>
  <si>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</si>
  <si>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</si>
  <si>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</si>
  <si>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</si>
  <si>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</si>
  <si>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</si>
  <si>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</si>
  <si>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</si>
  <si>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</si>
  <si>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</si>
  <si>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</si>
  <si>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</si>
  <si>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</si>
  <si>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</si>
  <si>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</si>
  <si>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</si>
  <si>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</si>
  <si>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</si>
  <si>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</si>
  <si>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</si>
  <si>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</si>
  <si>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</si>
  <si>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</si>
  <si>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</si>
  <si>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</si>
  <si>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</si>
  <si>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섭취량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</si>
  <si>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</si>
  <si>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</si>
  <si>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</si>
  <si>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</si>
  <si>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</si>
  <si>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</si>
  <si>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</si>
  <si>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</si>
  <si>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</si>
  <si>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</si>
  <si>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</si>
  <si>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</si>
  <si>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</si>
  <si>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</si>
  <si>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</si>
  <si>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</si>
  <si>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</si>
  <si>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</si>
  <si>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</si>
  <si>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</si>
  <si>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충분섭취량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</si>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</sst>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80.566320000000005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410320"/>
        <c:axId val="260408752"/>
      </c:barChart>
      <c:catAx>
        <c:axId val="26041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408752"/>
        <c:crosses val="autoZero"/>
        <c:auto val="1"/>
        <c:lblAlgn val="ctr"/>
        <c:lblOffset val="100"/>
        <c:noMultiLvlLbl val="0"/>
      </c:catAx>
      <c:valAx>
        <c:axId val="26040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41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2.9020907999999999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478520"/>
        <c:axId val="494985328"/>
      </c:barChart>
      <c:catAx>
        <c:axId val="49447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85328"/>
        <c:crosses val="autoZero"/>
        <c:auto val="1"/>
        <c:lblAlgn val="ctr"/>
        <c:lblOffset val="100"/>
        <c:noMultiLvlLbl val="0"/>
      </c:catAx>
      <c:valAx>
        <c:axId val="49498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47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0.53210690000000005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84544"/>
        <c:axId val="494981408"/>
      </c:barChart>
      <c:catAx>
        <c:axId val="49498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81408"/>
        <c:crosses val="autoZero"/>
        <c:auto val="1"/>
        <c:lblAlgn val="ctr"/>
        <c:lblOffset val="100"/>
        <c:noMultiLvlLbl val="0"/>
      </c:catAx>
      <c:valAx>
        <c:axId val="49498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8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1539.1221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81016"/>
        <c:axId val="494984936"/>
      </c:barChart>
      <c:catAx>
        <c:axId val="49498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84936"/>
        <c:crosses val="autoZero"/>
        <c:auto val="1"/>
        <c:lblAlgn val="ctr"/>
        <c:lblOffset val="100"/>
        <c:noMultiLvlLbl val="0"/>
      </c:catAx>
      <c:valAx>
        <c:axId val="49498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8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4178.7969999999996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83368"/>
        <c:axId val="494980232"/>
      </c:barChart>
      <c:catAx>
        <c:axId val="49498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80232"/>
        <c:crosses val="autoZero"/>
        <c:auto val="1"/>
        <c:lblAlgn val="ctr"/>
        <c:lblOffset val="100"/>
        <c:noMultiLvlLbl val="0"/>
      </c:catAx>
      <c:valAx>
        <c:axId val="4949802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8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325.39312999999999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81800"/>
        <c:axId val="494985720"/>
      </c:barChart>
      <c:catAx>
        <c:axId val="4949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85720"/>
        <c:crosses val="autoZero"/>
        <c:auto val="1"/>
        <c:lblAlgn val="ctr"/>
        <c:lblOffset val="100"/>
        <c:noMultiLvlLbl val="0"/>
      </c:catAx>
      <c:valAx>
        <c:axId val="49498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124.71284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83760"/>
        <c:axId val="494986112"/>
      </c:barChart>
      <c:catAx>
        <c:axId val="4949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86112"/>
        <c:crosses val="autoZero"/>
        <c:auto val="1"/>
        <c:lblAlgn val="ctr"/>
        <c:lblOffset val="100"/>
        <c:noMultiLvlLbl val="0"/>
      </c:catAx>
      <c:valAx>
        <c:axId val="49498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14.202655999999999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86896"/>
        <c:axId val="494979448"/>
      </c:barChart>
      <c:catAx>
        <c:axId val="49498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79448"/>
        <c:crosses val="autoZero"/>
        <c:auto val="1"/>
        <c:lblAlgn val="ctr"/>
        <c:lblOffset val="100"/>
        <c:noMultiLvlLbl val="0"/>
      </c:catAx>
      <c:valAx>
        <c:axId val="494979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8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734.17650000000003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31408"/>
        <c:axId val="495531800"/>
      </c:barChart>
      <c:catAx>
        <c:axId val="49553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31800"/>
        <c:crosses val="autoZero"/>
        <c:auto val="1"/>
        <c:lblAlgn val="ctr"/>
        <c:lblOffset val="100"/>
        <c:noMultiLvlLbl val="0"/>
      </c:catAx>
      <c:valAx>
        <c:axId val="4955318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3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1.4261177E-2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32192"/>
        <c:axId val="495532584"/>
      </c:barChart>
      <c:catAx>
        <c:axId val="49553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32584"/>
        <c:crosses val="autoZero"/>
        <c:auto val="1"/>
        <c:lblAlgn val="ctr"/>
        <c:lblOffset val="100"/>
        <c:noMultiLvlLbl val="0"/>
      </c:catAx>
      <c:valAx>
        <c:axId val="49553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3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4.7850485000000003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35720"/>
        <c:axId val="495532976"/>
      </c:barChart>
      <c:catAx>
        <c:axId val="49553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32976"/>
        <c:crosses val="autoZero"/>
        <c:auto val="1"/>
        <c:lblAlgn val="ctr"/>
        <c:lblOffset val="100"/>
        <c:noMultiLvlLbl val="0"/>
      </c:catAx>
      <c:valAx>
        <c:axId val="49553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3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31.422111999999998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410712"/>
        <c:axId val="260407576"/>
      </c:barChart>
      <c:catAx>
        <c:axId val="26041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407576"/>
        <c:crosses val="autoZero"/>
        <c:auto val="1"/>
        <c:lblAlgn val="ctr"/>
        <c:lblOffset val="100"/>
        <c:noMultiLvlLbl val="0"/>
      </c:catAx>
      <c:valAx>
        <c:axId val="260407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41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202.32758000000001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33760"/>
        <c:axId val="495530624"/>
      </c:barChart>
      <c:catAx>
        <c:axId val="49553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30624"/>
        <c:crosses val="autoZero"/>
        <c:auto val="1"/>
        <c:lblAlgn val="ctr"/>
        <c:lblOffset val="100"/>
        <c:noMultiLvlLbl val="0"/>
      </c:catAx>
      <c:valAx>
        <c:axId val="49553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3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112.88695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34544"/>
        <c:axId val="495536896"/>
      </c:barChart>
      <c:catAx>
        <c:axId val="49553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36896"/>
        <c:crosses val="autoZero"/>
        <c:auto val="1"/>
        <c:lblAlgn val="ctr"/>
        <c:lblOffset val="100"/>
        <c:noMultiLvlLbl val="0"/>
      </c:catAx>
      <c:valAx>
        <c:axId val="49553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3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적정비율(최대)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11.331</c:v>
                </c:pt>
                <c:pt idx="1">
                  <c:v>9.9629999999999992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529840"/>
        <c:axId val="495535328"/>
      </c:barChart>
      <c:catAx>
        <c:axId val="49552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35328"/>
        <c:crosses val="autoZero"/>
        <c:auto val="1"/>
        <c:lblAlgn val="ctr"/>
        <c:lblOffset val="100"/>
        <c:noMultiLvlLbl val="0"/>
      </c:catAx>
      <c:valAx>
        <c:axId val="49553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2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13.73653</c:v>
                </c:pt>
                <c:pt idx="1">
                  <c:v>14.05434</c:v>
                </c:pt>
                <c:pt idx="2">
                  <c:v>13.658056999999999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769.09140000000002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31016"/>
        <c:axId val="496155736"/>
      </c:barChart>
      <c:catAx>
        <c:axId val="49553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155736"/>
        <c:crosses val="autoZero"/>
        <c:auto val="1"/>
        <c:lblAlgn val="ctr"/>
        <c:lblOffset val="100"/>
        <c:noMultiLvlLbl val="0"/>
      </c:catAx>
      <c:valAx>
        <c:axId val="496155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3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25.060469000000001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151032"/>
        <c:axId val="496156912"/>
      </c:barChart>
      <c:catAx>
        <c:axId val="49615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156912"/>
        <c:crosses val="autoZero"/>
        <c:auto val="1"/>
        <c:lblAlgn val="ctr"/>
        <c:lblOffset val="100"/>
        <c:noMultiLvlLbl val="0"/>
      </c:catAx>
      <c:valAx>
        <c:axId val="49615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15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적정비율(최대)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65</c:v>
                </c:pt>
                <c:pt idx="1">
                  <c:v>30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76.206000000000003</c:v>
                </c:pt>
                <c:pt idx="1">
                  <c:v>8.6449999999999996</c:v>
                </c:pt>
                <c:pt idx="2">
                  <c:v>15.148999999999999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153776"/>
        <c:axId val="496157304"/>
      </c:barChart>
      <c:catAx>
        <c:axId val="4961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157304"/>
        <c:crosses val="autoZero"/>
        <c:auto val="1"/>
        <c:lblAlgn val="ctr"/>
        <c:lblOffset val="100"/>
        <c:noMultiLvlLbl val="0"/>
      </c:catAx>
      <c:valAx>
        <c:axId val="49615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15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2377.7979999999998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156520"/>
        <c:axId val="496154168"/>
      </c:barChart>
      <c:catAx>
        <c:axId val="49615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154168"/>
        <c:crosses val="autoZero"/>
        <c:auto val="1"/>
        <c:lblAlgn val="ctr"/>
        <c:lblOffset val="100"/>
        <c:noMultiLvlLbl val="0"/>
      </c:catAx>
      <c:valAx>
        <c:axId val="496154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15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101.88471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154560"/>
        <c:axId val="496158480"/>
      </c:barChart>
      <c:catAx>
        <c:axId val="49615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158480"/>
        <c:crosses val="autoZero"/>
        <c:auto val="1"/>
        <c:lblAlgn val="ctr"/>
        <c:lblOffset val="100"/>
        <c:noMultiLvlLbl val="0"/>
      </c:catAx>
      <c:valAx>
        <c:axId val="496158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15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780.10440000000006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151424"/>
        <c:axId val="496152600"/>
      </c:barChart>
      <c:catAx>
        <c:axId val="4961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152600"/>
        <c:crosses val="autoZero"/>
        <c:auto val="1"/>
        <c:lblAlgn val="ctr"/>
        <c:lblOffset val="100"/>
        <c:noMultiLvlLbl val="0"/>
      </c:catAx>
      <c:valAx>
        <c:axId val="49615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1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5.3572439999999997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407968"/>
        <c:axId val="260409536"/>
      </c:barChart>
      <c:catAx>
        <c:axId val="26040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409536"/>
        <c:crosses val="autoZero"/>
        <c:auto val="1"/>
        <c:lblAlgn val="ctr"/>
        <c:lblOffset val="100"/>
        <c:noMultiLvlLbl val="0"/>
      </c:catAx>
      <c:valAx>
        <c:axId val="26040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4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8747.41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151816"/>
        <c:axId val="496152992"/>
      </c:barChart>
      <c:catAx>
        <c:axId val="49615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152992"/>
        <c:crosses val="autoZero"/>
        <c:auto val="1"/>
        <c:lblAlgn val="ctr"/>
        <c:lblOffset val="100"/>
        <c:noMultiLvlLbl val="0"/>
      </c:catAx>
      <c:valAx>
        <c:axId val="49615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15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17.522200000000002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55792"/>
        <c:axId val="496553832"/>
      </c:barChart>
      <c:catAx>
        <c:axId val="49655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53832"/>
        <c:crosses val="autoZero"/>
        <c:auto val="1"/>
        <c:lblAlgn val="ctr"/>
        <c:lblOffset val="100"/>
        <c:noMultiLvlLbl val="0"/>
      </c:catAx>
      <c:valAx>
        <c:axId val="49655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5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2.1393642000000002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56184"/>
        <c:axId val="496556968"/>
      </c:barChart>
      <c:catAx>
        <c:axId val="49655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56968"/>
        <c:crosses val="autoZero"/>
        <c:auto val="1"/>
        <c:lblAlgn val="ctr"/>
        <c:lblOffset val="100"/>
        <c:noMultiLvlLbl val="0"/>
      </c:catAx>
      <c:valAx>
        <c:axId val="49655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5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311.53469999999999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478912"/>
        <c:axId val="494480088"/>
      </c:barChart>
      <c:catAx>
        <c:axId val="4944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480088"/>
        <c:crosses val="autoZero"/>
        <c:auto val="1"/>
        <c:lblAlgn val="ctr"/>
        <c:lblOffset val="100"/>
        <c:noMultiLvlLbl val="0"/>
      </c:catAx>
      <c:valAx>
        <c:axId val="49448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4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1.8749878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479304"/>
        <c:axId val="494480872"/>
      </c:barChart>
      <c:catAx>
        <c:axId val="49447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480872"/>
        <c:crosses val="autoZero"/>
        <c:auto val="1"/>
        <c:lblAlgn val="ctr"/>
        <c:lblOffset val="100"/>
        <c:noMultiLvlLbl val="0"/>
      </c:catAx>
      <c:valAx>
        <c:axId val="494480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47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19.624956000000001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483616"/>
        <c:axId val="494481264"/>
      </c:barChart>
      <c:catAx>
        <c:axId val="4944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481264"/>
        <c:crosses val="autoZero"/>
        <c:auto val="1"/>
        <c:lblAlgn val="ctr"/>
        <c:lblOffset val="100"/>
        <c:noMultiLvlLbl val="0"/>
      </c:catAx>
      <c:valAx>
        <c:axId val="49448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4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2.1393642000000002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476168"/>
        <c:axId val="494482440"/>
      </c:barChart>
      <c:catAx>
        <c:axId val="49447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482440"/>
        <c:crosses val="autoZero"/>
        <c:auto val="1"/>
        <c:lblAlgn val="ctr"/>
        <c:lblOffset val="100"/>
        <c:noMultiLvlLbl val="0"/>
      </c:catAx>
      <c:valAx>
        <c:axId val="49448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47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813.00369999999998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476560"/>
        <c:axId val="494482048"/>
      </c:barChart>
      <c:catAx>
        <c:axId val="49447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482048"/>
        <c:crosses val="autoZero"/>
        <c:auto val="1"/>
        <c:lblAlgn val="ctr"/>
        <c:lblOffset val="100"/>
        <c:noMultiLvlLbl val="0"/>
      </c:catAx>
      <c:valAx>
        <c:axId val="49448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47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9.8414540000000006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477344"/>
        <c:axId val="494477736"/>
      </c:barChart>
      <c:catAx>
        <c:axId val="49447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477736"/>
        <c:crosses val="autoZero"/>
        <c:auto val="1"/>
        <c:lblAlgn val="ctr"/>
        <c:lblOffset val="100"/>
        <c:noMultiLvlLbl val="0"/>
      </c:catAx>
      <c:valAx>
        <c:axId val="49447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4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D57" sqref="D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">
        <v>309</v>
      </c>
      <c r="B1" s="55" t="s">
        <v>310</v>
      </c>
      <c r="G1" s="56" t="s">
        <v>311</v>
      </c>
      <c r="H1" s="55" t="s">
        <v>312</v>
      </c>
    </row>
    <row r="3" spans="1:27" x14ac:dyDescent="0.3">
      <c r="A3" s="66" t="s">
        <v>313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7" x14ac:dyDescent="0.3">
      <c r="A4" s="64" t="s">
        <v>314</v>
      </c>
      <c r="B4" s="64"/>
      <c r="C4" s="64"/>
      <c r="E4" s="61" t="s">
        <v>250</v>
      </c>
      <c r="F4" s="62"/>
      <c r="G4" s="62"/>
      <c r="H4" s="63"/>
      <c r="J4" s="61" t="s">
        <v>221</v>
      </c>
      <c r="K4" s="62"/>
      <c r="L4" s="63"/>
      <c r="N4" s="64" t="s">
        <v>315</v>
      </c>
      <c r="O4" s="64"/>
      <c r="P4" s="64"/>
      <c r="Q4" s="64"/>
      <c r="R4" s="64"/>
      <c r="S4" s="64"/>
      <c r="U4" s="64" t="s">
        <v>316</v>
      </c>
      <c r="V4" s="64"/>
      <c r="W4" s="64"/>
      <c r="X4" s="64"/>
      <c r="Y4" s="64"/>
      <c r="Z4" s="64"/>
    </row>
    <row r="5" spans="1:27" x14ac:dyDescent="0.3">
      <c r="A5" s="60"/>
      <c r="B5" s="60" t="s">
        <v>317</v>
      </c>
      <c r="C5" s="60" t="s">
        <v>222</v>
      </c>
      <c r="E5" s="60"/>
      <c r="F5" s="60" t="s">
        <v>318</v>
      </c>
      <c r="G5" s="60" t="s">
        <v>319</v>
      </c>
      <c r="H5" s="60" t="s">
        <v>46</v>
      </c>
      <c r="J5" s="60"/>
      <c r="K5" s="60" t="s">
        <v>320</v>
      </c>
      <c r="L5" s="60" t="s">
        <v>321</v>
      </c>
      <c r="N5" s="60"/>
      <c r="O5" s="60" t="s">
        <v>322</v>
      </c>
      <c r="P5" s="60" t="s">
        <v>224</v>
      </c>
      <c r="Q5" s="60" t="s">
        <v>225</v>
      </c>
      <c r="R5" s="60" t="s">
        <v>323</v>
      </c>
      <c r="S5" s="60" t="s">
        <v>222</v>
      </c>
      <c r="U5" s="60"/>
      <c r="V5" s="60" t="s">
        <v>324</v>
      </c>
      <c r="W5" s="60" t="s">
        <v>325</v>
      </c>
      <c r="X5" s="60" t="s">
        <v>326</v>
      </c>
      <c r="Y5" s="60" t="s">
        <v>226</v>
      </c>
      <c r="Z5" s="60" t="s">
        <v>222</v>
      </c>
    </row>
    <row r="6" spans="1:27" x14ac:dyDescent="0.3">
      <c r="A6" s="60" t="s">
        <v>314</v>
      </c>
      <c r="B6" s="60">
        <v>2000</v>
      </c>
      <c r="C6" s="60">
        <v>2377.7979999999998</v>
      </c>
      <c r="E6" s="60" t="s">
        <v>227</v>
      </c>
      <c r="F6" s="60">
        <v>55</v>
      </c>
      <c r="G6" s="60">
        <v>15</v>
      </c>
      <c r="H6" s="60">
        <v>7</v>
      </c>
      <c r="J6" s="60" t="s">
        <v>227</v>
      </c>
      <c r="K6" s="60">
        <v>0.1</v>
      </c>
      <c r="L6" s="60">
        <v>4</v>
      </c>
      <c r="N6" s="60" t="s">
        <v>327</v>
      </c>
      <c r="O6" s="60">
        <v>45</v>
      </c>
      <c r="P6" s="60">
        <v>55</v>
      </c>
      <c r="Q6" s="60">
        <v>0</v>
      </c>
      <c r="R6" s="60">
        <v>0</v>
      </c>
      <c r="S6" s="60">
        <v>80.566320000000005</v>
      </c>
      <c r="U6" s="60" t="s">
        <v>328</v>
      </c>
      <c r="V6" s="60">
        <v>0</v>
      </c>
      <c r="W6" s="60">
        <v>0</v>
      </c>
      <c r="X6" s="60">
        <v>25</v>
      </c>
      <c r="Y6" s="60">
        <v>0</v>
      </c>
      <c r="Z6" s="60">
        <v>31.422111999999998</v>
      </c>
    </row>
    <row r="7" spans="1:27" x14ac:dyDescent="0.3">
      <c r="E7" s="60" t="s">
        <v>329</v>
      </c>
      <c r="F7" s="60">
        <v>65</v>
      </c>
      <c r="G7" s="60">
        <v>30</v>
      </c>
      <c r="H7" s="60">
        <v>20</v>
      </c>
      <c r="J7" s="60" t="s">
        <v>330</v>
      </c>
      <c r="K7" s="60">
        <v>1</v>
      </c>
      <c r="L7" s="60">
        <v>10</v>
      </c>
    </row>
    <row r="8" spans="1:27" x14ac:dyDescent="0.3">
      <c r="E8" s="60" t="s">
        <v>331</v>
      </c>
      <c r="F8" s="60">
        <v>76.206000000000003</v>
      </c>
      <c r="G8" s="60">
        <v>8.6449999999999996</v>
      </c>
      <c r="H8" s="60">
        <v>15.148999999999999</v>
      </c>
      <c r="J8" s="60" t="s">
        <v>332</v>
      </c>
      <c r="K8" s="60">
        <v>11.331</v>
      </c>
      <c r="L8" s="60">
        <v>9.9629999999999992</v>
      </c>
    </row>
    <row r="13" spans="1:27" x14ac:dyDescent="0.3">
      <c r="A13" s="65" t="s">
        <v>333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4" t="s">
        <v>230</v>
      </c>
      <c r="B14" s="64"/>
      <c r="C14" s="64"/>
      <c r="D14" s="64"/>
      <c r="E14" s="64"/>
      <c r="F14" s="64"/>
      <c r="H14" s="64" t="s">
        <v>334</v>
      </c>
      <c r="I14" s="64"/>
      <c r="J14" s="64"/>
      <c r="K14" s="64"/>
      <c r="L14" s="64"/>
      <c r="M14" s="64"/>
      <c r="O14" s="64" t="s">
        <v>335</v>
      </c>
      <c r="P14" s="64"/>
      <c r="Q14" s="64"/>
      <c r="R14" s="64"/>
      <c r="S14" s="64"/>
      <c r="T14" s="64"/>
      <c r="V14" s="64" t="s">
        <v>232</v>
      </c>
      <c r="W14" s="64"/>
      <c r="X14" s="64"/>
      <c r="Y14" s="64"/>
      <c r="Z14" s="64"/>
      <c r="AA14" s="64"/>
    </row>
    <row r="15" spans="1:27" x14ac:dyDescent="0.3">
      <c r="A15" s="60"/>
      <c r="B15" s="60" t="s">
        <v>336</v>
      </c>
      <c r="C15" s="60" t="s">
        <v>337</v>
      </c>
      <c r="D15" s="60" t="s">
        <v>338</v>
      </c>
      <c r="E15" s="60" t="s">
        <v>226</v>
      </c>
      <c r="F15" s="60" t="s">
        <v>339</v>
      </c>
      <c r="H15" s="60"/>
      <c r="I15" s="60" t="s">
        <v>340</v>
      </c>
      <c r="J15" s="60" t="s">
        <v>341</v>
      </c>
      <c r="K15" s="60" t="s">
        <v>225</v>
      </c>
      <c r="L15" s="60" t="s">
        <v>226</v>
      </c>
      <c r="M15" s="60" t="s">
        <v>342</v>
      </c>
      <c r="O15" s="60"/>
      <c r="P15" s="60" t="s">
        <v>223</v>
      </c>
      <c r="Q15" s="60" t="s">
        <v>337</v>
      </c>
      <c r="R15" s="60" t="s">
        <v>326</v>
      </c>
      <c r="S15" s="60" t="s">
        <v>226</v>
      </c>
      <c r="T15" s="60" t="s">
        <v>343</v>
      </c>
      <c r="V15" s="60"/>
      <c r="W15" s="60" t="s">
        <v>322</v>
      </c>
      <c r="X15" s="60" t="s">
        <v>337</v>
      </c>
      <c r="Y15" s="60" t="s">
        <v>344</v>
      </c>
      <c r="Z15" s="60" t="s">
        <v>345</v>
      </c>
      <c r="AA15" s="60" t="s">
        <v>346</v>
      </c>
    </row>
    <row r="16" spans="1:27" x14ac:dyDescent="0.3">
      <c r="A16" s="60" t="s">
        <v>347</v>
      </c>
      <c r="B16" s="60">
        <v>500</v>
      </c>
      <c r="C16" s="60">
        <v>700</v>
      </c>
      <c r="D16" s="60">
        <v>0</v>
      </c>
      <c r="E16" s="60">
        <v>3000</v>
      </c>
      <c r="F16" s="60">
        <v>769.09140000000002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25.060469000000001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5.3572439999999997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311.53469999999999</v>
      </c>
    </row>
    <row r="23" spans="1:62" x14ac:dyDescent="0.3">
      <c r="A23" s="65" t="s">
        <v>279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4" t="s">
        <v>280</v>
      </c>
      <c r="B24" s="64"/>
      <c r="C24" s="64"/>
      <c r="D24" s="64"/>
      <c r="E24" s="64"/>
      <c r="F24" s="64"/>
      <c r="H24" s="64" t="s">
        <v>281</v>
      </c>
      <c r="I24" s="64"/>
      <c r="J24" s="64"/>
      <c r="K24" s="64"/>
      <c r="L24" s="64"/>
      <c r="M24" s="64"/>
      <c r="O24" s="64" t="s">
        <v>348</v>
      </c>
      <c r="P24" s="64"/>
      <c r="Q24" s="64"/>
      <c r="R24" s="64"/>
      <c r="S24" s="64"/>
      <c r="T24" s="64"/>
      <c r="V24" s="64" t="s">
        <v>349</v>
      </c>
      <c r="W24" s="64"/>
      <c r="X24" s="64"/>
      <c r="Y24" s="64"/>
      <c r="Z24" s="64"/>
      <c r="AA24" s="64"/>
      <c r="AC24" s="64" t="s">
        <v>234</v>
      </c>
      <c r="AD24" s="64"/>
      <c r="AE24" s="64"/>
      <c r="AF24" s="64"/>
      <c r="AG24" s="64"/>
      <c r="AH24" s="64"/>
      <c r="AJ24" s="64" t="s">
        <v>283</v>
      </c>
      <c r="AK24" s="64"/>
      <c r="AL24" s="64"/>
      <c r="AM24" s="64"/>
      <c r="AN24" s="64"/>
      <c r="AO24" s="64"/>
      <c r="AQ24" s="64" t="s">
        <v>350</v>
      </c>
      <c r="AR24" s="64"/>
      <c r="AS24" s="64"/>
      <c r="AT24" s="64"/>
      <c r="AU24" s="64"/>
      <c r="AV24" s="64"/>
      <c r="AX24" s="64" t="s">
        <v>351</v>
      </c>
      <c r="AY24" s="64"/>
      <c r="AZ24" s="64"/>
      <c r="BA24" s="64"/>
      <c r="BB24" s="64"/>
      <c r="BC24" s="64"/>
      <c r="BE24" s="64" t="s">
        <v>286</v>
      </c>
      <c r="BF24" s="64"/>
      <c r="BG24" s="64"/>
      <c r="BH24" s="64"/>
      <c r="BI24" s="64"/>
      <c r="BJ24" s="64"/>
    </row>
    <row r="25" spans="1:62" x14ac:dyDescent="0.3">
      <c r="A25" s="60"/>
      <c r="B25" s="60" t="s">
        <v>324</v>
      </c>
      <c r="C25" s="60" t="s">
        <v>224</v>
      </c>
      <c r="D25" s="60" t="s">
        <v>352</v>
      </c>
      <c r="E25" s="60" t="s">
        <v>353</v>
      </c>
      <c r="F25" s="60" t="s">
        <v>222</v>
      </c>
      <c r="H25" s="60"/>
      <c r="I25" s="60" t="s">
        <v>223</v>
      </c>
      <c r="J25" s="60" t="s">
        <v>325</v>
      </c>
      <c r="K25" s="60" t="s">
        <v>354</v>
      </c>
      <c r="L25" s="60" t="s">
        <v>345</v>
      </c>
      <c r="M25" s="60" t="s">
        <v>346</v>
      </c>
      <c r="O25" s="60"/>
      <c r="P25" s="60" t="s">
        <v>223</v>
      </c>
      <c r="Q25" s="60" t="s">
        <v>224</v>
      </c>
      <c r="R25" s="60" t="s">
        <v>225</v>
      </c>
      <c r="S25" s="60" t="s">
        <v>226</v>
      </c>
      <c r="T25" s="60" t="s">
        <v>355</v>
      </c>
      <c r="V25" s="60"/>
      <c r="W25" s="60" t="s">
        <v>223</v>
      </c>
      <c r="X25" s="60" t="s">
        <v>356</v>
      </c>
      <c r="Y25" s="60" t="s">
        <v>225</v>
      </c>
      <c r="Z25" s="60" t="s">
        <v>226</v>
      </c>
      <c r="AA25" s="60" t="s">
        <v>357</v>
      </c>
      <c r="AC25" s="60"/>
      <c r="AD25" s="60" t="s">
        <v>358</v>
      </c>
      <c r="AE25" s="60" t="s">
        <v>356</v>
      </c>
      <c r="AF25" s="60" t="s">
        <v>352</v>
      </c>
      <c r="AG25" s="60" t="s">
        <v>323</v>
      </c>
      <c r="AH25" s="60" t="s">
        <v>359</v>
      </c>
      <c r="AJ25" s="60"/>
      <c r="AK25" s="60" t="s">
        <v>324</v>
      </c>
      <c r="AL25" s="60" t="s">
        <v>224</v>
      </c>
      <c r="AM25" s="60" t="s">
        <v>326</v>
      </c>
      <c r="AN25" s="60" t="s">
        <v>360</v>
      </c>
      <c r="AO25" s="60" t="s">
        <v>343</v>
      </c>
      <c r="AQ25" s="60"/>
      <c r="AR25" s="60" t="s">
        <v>340</v>
      </c>
      <c r="AS25" s="60" t="s">
        <v>361</v>
      </c>
      <c r="AT25" s="60" t="s">
        <v>225</v>
      </c>
      <c r="AU25" s="60" t="s">
        <v>360</v>
      </c>
      <c r="AV25" s="60" t="s">
        <v>222</v>
      </c>
      <c r="AX25" s="60"/>
      <c r="AY25" s="60" t="s">
        <v>223</v>
      </c>
      <c r="AZ25" s="60" t="s">
        <v>224</v>
      </c>
      <c r="BA25" s="60" t="s">
        <v>225</v>
      </c>
      <c r="BB25" s="60" t="s">
        <v>362</v>
      </c>
      <c r="BC25" s="60" t="s">
        <v>355</v>
      </c>
      <c r="BE25" s="60"/>
      <c r="BF25" s="60" t="s">
        <v>358</v>
      </c>
      <c r="BG25" s="60" t="s">
        <v>341</v>
      </c>
      <c r="BH25" s="60" t="s">
        <v>352</v>
      </c>
      <c r="BI25" s="60" t="s">
        <v>362</v>
      </c>
      <c r="BJ25" s="60" t="s">
        <v>222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101.88471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2.0930971999999999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1.8749878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19.624956000000001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2.1393642000000002</v>
      </c>
      <c r="AJ26" s="60" t="s">
        <v>363</v>
      </c>
      <c r="AK26" s="60">
        <v>320</v>
      </c>
      <c r="AL26" s="60">
        <v>400</v>
      </c>
      <c r="AM26" s="60">
        <v>0</v>
      </c>
      <c r="AN26" s="60">
        <v>1000</v>
      </c>
      <c r="AO26" s="60">
        <v>813.00369999999998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9.8414540000000006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2.9020907999999999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0.53210690000000005</v>
      </c>
    </row>
    <row r="33" spans="1:68" x14ac:dyDescent="0.3">
      <c r="A33" s="65" t="s">
        <v>364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4" t="s">
        <v>365</v>
      </c>
      <c r="B34" s="64"/>
      <c r="C34" s="64"/>
      <c r="D34" s="64"/>
      <c r="E34" s="64"/>
      <c r="F34" s="64"/>
      <c r="H34" s="64" t="s">
        <v>295</v>
      </c>
      <c r="I34" s="64"/>
      <c r="J34" s="64"/>
      <c r="K34" s="64"/>
      <c r="L34" s="64"/>
      <c r="M34" s="64"/>
      <c r="O34" s="64" t="s">
        <v>366</v>
      </c>
      <c r="P34" s="64"/>
      <c r="Q34" s="64"/>
      <c r="R34" s="64"/>
      <c r="S34" s="64"/>
      <c r="T34" s="64"/>
      <c r="V34" s="64" t="s">
        <v>367</v>
      </c>
      <c r="W34" s="64"/>
      <c r="X34" s="64"/>
      <c r="Y34" s="64"/>
      <c r="Z34" s="64"/>
      <c r="AA34" s="64"/>
      <c r="AC34" s="64" t="s">
        <v>368</v>
      </c>
      <c r="AD34" s="64"/>
      <c r="AE34" s="64"/>
      <c r="AF34" s="64"/>
      <c r="AG34" s="64"/>
      <c r="AH34" s="64"/>
      <c r="AJ34" s="64" t="s">
        <v>369</v>
      </c>
      <c r="AK34" s="64"/>
      <c r="AL34" s="64"/>
      <c r="AM34" s="64"/>
      <c r="AN34" s="64"/>
      <c r="AO34" s="64"/>
    </row>
    <row r="35" spans="1:68" x14ac:dyDescent="0.3">
      <c r="A35" s="60"/>
      <c r="B35" s="60" t="s">
        <v>223</v>
      </c>
      <c r="C35" s="60" t="s">
        <v>325</v>
      </c>
      <c r="D35" s="60" t="s">
        <v>225</v>
      </c>
      <c r="E35" s="60" t="s">
        <v>370</v>
      </c>
      <c r="F35" s="60" t="s">
        <v>371</v>
      </c>
      <c r="H35" s="60"/>
      <c r="I35" s="60" t="s">
        <v>324</v>
      </c>
      <c r="J35" s="60" t="s">
        <v>224</v>
      </c>
      <c r="K35" s="60" t="s">
        <v>338</v>
      </c>
      <c r="L35" s="60" t="s">
        <v>226</v>
      </c>
      <c r="M35" s="60" t="s">
        <v>222</v>
      </c>
      <c r="O35" s="60"/>
      <c r="P35" s="60" t="s">
        <v>322</v>
      </c>
      <c r="Q35" s="60" t="s">
        <v>337</v>
      </c>
      <c r="R35" s="60" t="s">
        <v>354</v>
      </c>
      <c r="S35" s="60" t="s">
        <v>345</v>
      </c>
      <c r="T35" s="60" t="s">
        <v>343</v>
      </c>
      <c r="V35" s="60"/>
      <c r="W35" s="60" t="s">
        <v>322</v>
      </c>
      <c r="X35" s="60" t="s">
        <v>372</v>
      </c>
      <c r="Y35" s="60" t="s">
        <v>354</v>
      </c>
      <c r="Z35" s="60" t="s">
        <v>345</v>
      </c>
      <c r="AA35" s="60" t="s">
        <v>346</v>
      </c>
      <c r="AC35" s="60"/>
      <c r="AD35" s="60" t="s">
        <v>223</v>
      </c>
      <c r="AE35" s="60" t="s">
        <v>224</v>
      </c>
      <c r="AF35" s="60" t="s">
        <v>225</v>
      </c>
      <c r="AG35" s="60" t="s">
        <v>226</v>
      </c>
      <c r="AH35" s="60" t="s">
        <v>355</v>
      </c>
      <c r="AJ35" s="60"/>
      <c r="AK35" s="60" t="s">
        <v>223</v>
      </c>
      <c r="AL35" s="60" t="s">
        <v>356</v>
      </c>
      <c r="AM35" s="60" t="s">
        <v>225</v>
      </c>
      <c r="AN35" s="60" t="s">
        <v>226</v>
      </c>
      <c r="AO35" s="60" t="s">
        <v>357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780.10440000000006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1539.1221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8747.41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4178.7969999999996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325.39312999999999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124.71284</v>
      </c>
    </row>
    <row r="43" spans="1:68" x14ac:dyDescent="0.3">
      <c r="A43" s="65" t="s">
        <v>373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4" t="s">
        <v>374</v>
      </c>
      <c r="B44" s="64"/>
      <c r="C44" s="64"/>
      <c r="D44" s="64"/>
      <c r="E44" s="64"/>
      <c r="F44" s="64"/>
      <c r="H44" s="64" t="s">
        <v>375</v>
      </c>
      <c r="I44" s="64"/>
      <c r="J44" s="64"/>
      <c r="K44" s="64"/>
      <c r="L44" s="64"/>
      <c r="M44" s="64"/>
      <c r="O44" s="64" t="s">
        <v>238</v>
      </c>
      <c r="P44" s="64"/>
      <c r="Q44" s="64"/>
      <c r="R44" s="64"/>
      <c r="S44" s="64"/>
      <c r="T44" s="64"/>
      <c r="V44" s="64" t="s">
        <v>376</v>
      </c>
      <c r="W44" s="64"/>
      <c r="X44" s="64"/>
      <c r="Y44" s="64"/>
      <c r="Z44" s="64"/>
      <c r="AA44" s="64"/>
      <c r="AC44" s="64" t="s">
        <v>240</v>
      </c>
      <c r="AD44" s="64"/>
      <c r="AE44" s="64"/>
      <c r="AF44" s="64"/>
      <c r="AG44" s="64"/>
      <c r="AH44" s="64"/>
      <c r="AJ44" s="64" t="s">
        <v>241</v>
      </c>
      <c r="AK44" s="64"/>
      <c r="AL44" s="64"/>
      <c r="AM44" s="64"/>
      <c r="AN44" s="64"/>
      <c r="AO44" s="64"/>
      <c r="AQ44" s="64" t="s">
        <v>377</v>
      </c>
      <c r="AR44" s="64"/>
      <c r="AS44" s="64"/>
      <c r="AT44" s="64"/>
      <c r="AU44" s="64"/>
      <c r="AV44" s="64"/>
      <c r="AX44" s="64" t="s">
        <v>378</v>
      </c>
      <c r="AY44" s="64"/>
      <c r="AZ44" s="64"/>
      <c r="BA44" s="64"/>
      <c r="BB44" s="64"/>
      <c r="BC44" s="64"/>
      <c r="BE44" s="64" t="s">
        <v>379</v>
      </c>
      <c r="BF44" s="64"/>
      <c r="BG44" s="64"/>
      <c r="BH44" s="64"/>
      <c r="BI44" s="64"/>
      <c r="BJ44" s="64"/>
    </row>
    <row r="45" spans="1:68" x14ac:dyDescent="0.3">
      <c r="A45" s="60"/>
      <c r="B45" s="60" t="s">
        <v>340</v>
      </c>
      <c r="C45" s="60" t="s">
        <v>224</v>
      </c>
      <c r="D45" s="60" t="s">
        <v>380</v>
      </c>
      <c r="E45" s="60" t="s">
        <v>345</v>
      </c>
      <c r="F45" s="60" t="s">
        <v>359</v>
      </c>
      <c r="H45" s="60"/>
      <c r="I45" s="60" t="s">
        <v>223</v>
      </c>
      <c r="J45" s="60" t="s">
        <v>224</v>
      </c>
      <c r="K45" s="60" t="s">
        <v>381</v>
      </c>
      <c r="L45" s="60" t="s">
        <v>226</v>
      </c>
      <c r="M45" s="60" t="s">
        <v>371</v>
      </c>
      <c r="O45" s="60"/>
      <c r="P45" s="60" t="s">
        <v>382</v>
      </c>
      <c r="Q45" s="60" t="s">
        <v>224</v>
      </c>
      <c r="R45" s="60" t="s">
        <v>380</v>
      </c>
      <c r="S45" s="60" t="s">
        <v>345</v>
      </c>
      <c r="T45" s="60" t="s">
        <v>346</v>
      </c>
      <c r="V45" s="60"/>
      <c r="W45" s="60" t="s">
        <v>340</v>
      </c>
      <c r="X45" s="60" t="s">
        <v>224</v>
      </c>
      <c r="Y45" s="60" t="s">
        <v>326</v>
      </c>
      <c r="Z45" s="60" t="s">
        <v>360</v>
      </c>
      <c r="AA45" s="60" t="s">
        <v>222</v>
      </c>
      <c r="AC45" s="60"/>
      <c r="AD45" s="60" t="s">
        <v>223</v>
      </c>
      <c r="AE45" s="60" t="s">
        <v>383</v>
      </c>
      <c r="AF45" s="60" t="s">
        <v>352</v>
      </c>
      <c r="AG45" s="60" t="s">
        <v>345</v>
      </c>
      <c r="AH45" s="60" t="s">
        <v>346</v>
      </c>
      <c r="AJ45" s="60"/>
      <c r="AK45" s="60" t="s">
        <v>340</v>
      </c>
      <c r="AL45" s="60" t="s">
        <v>356</v>
      </c>
      <c r="AM45" s="60" t="s">
        <v>354</v>
      </c>
      <c r="AN45" s="60" t="s">
        <v>362</v>
      </c>
      <c r="AO45" s="60" t="s">
        <v>222</v>
      </c>
      <c r="AQ45" s="60"/>
      <c r="AR45" s="60" t="s">
        <v>340</v>
      </c>
      <c r="AS45" s="60" t="s">
        <v>224</v>
      </c>
      <c r="AT45" s="60" t="s">
        <v>225</v>
      </c>
      <c r="AU45" s="60" t="s">
        <v>360</v>
      </c>
      <c r="AV45" s="60" t="s">
        <v>371</v>
      </c>
      <c r="AX45" s="60"/>
      <c r="AY45" s="60" t="s">
        <v>358</v>
      </c>
      <c r="AZ45" s="60" t="s">
        <v>383</v>
      </c>
      <c r="BA45" s="60" t="s">
        <v>338</v>
      </c>
      <c r="BB45" s="60" t="s">
        <v>360</v>
      </c>
      <c r="BC45" s="60" t="s">
        <v>346</v>
      </c>
      <c r="BE45" s="60"/>
      <c r="BF45" s="60" t="s">
        <v>322</v>
      </c>
      <c r="BG45" s="60" t="s">
        <v>383</v>
      </c>
      <c r="BH45" s="60" t="s">
        <v>338</v>
      </c>
      <c r="BI45" s="60" t="s">
        <v>370</v>
      </c>
      <c r="BJ45" s="60" t="s">
        <v>343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17.522200000000002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14.202655999999999</v>
      </c>
      <c r="O46" s="60" t="s">
        <v>384</v>
      </c>
      <c r="P46" s="60">
        <v>600</v>
      </c>
      <c r="Q46" s="60">
        <v>800</v>
      </c>
      <c r="R46" s="60">
        <v>0</v>
      </c>
      <c r="S46" s="60">
        <v>10000</v>
      </c>
      <c r="T46" s="60">
        <v>734.17650000000003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1.4261177E-2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4.7850485000000003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202.32758000000001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112.88695</v>
      </c>
      <c r="AX46" s="60" t="s">
        <v>385</v>
      </c>
      <c r="AY46" s="60"/>
      <c r="AZ46" s="60"/>
      <c r="BA46" s="60"/>
      <c r="BB46" s="60"/>
      <c r="BC46" s="60"/>
      <c r="BE46" s="60" t="s">
        <v>244</v>
      </c>
      <c r="BF46" s="60"/>
      <c r="BG46" s="60"/>
      <c r="BH46" s="60"/>
      <c r="BI46" s="60"/>
      <c r="BJ46" s="60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">
        <v>218</v>
      </c>
      <c r="B1" s="55" t="s">
        <v>246</v>
      </c>
      <c r="G1" s="56" t="s">
        <v>219</v>
      </c>
      <c r="H1" s="55" t="s">
        <v>247</v>
      </c>
    </row>
    <row r="3" spans="1:27" x14ac:dyDescent="0.3">
      <c r="A3" s="66" t="s">
        <v>248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7" x14ac:dyDescent="0.3">
      <c r="A4" s="64" t="s">
        <v>249</v>
      </c>
      <c r="B4" s="64"/>
      <c r="C4" s="64"/>
      <c r="E4" s="61" t="s">
        <v>250</v>
      </c>
      <c r="F4" s="62"/>
      <c r="G4" s="62"/>
      <c r="H4" s="63"/>
      <c r="J4" s="61" t="s">
        <v>221</v>
      </c>
      <c r="K4" s="62"/>
      <c r="L4" s="63"/>
      <c r="N4" s="64" t="s">
        <v>251</v>
      </c>
      <c r="O4" s="64"/>
      <c r="P4" s="64"/>
      <c r="Q4" s="64"/>
      <c r="R4" s="64"/>
      <c r="S4" s="64"/>
      <c r="U4" s="64" t="s">
        <v>252</v>
      </c>
      <c r="V4" s="64"/>
      <c r="W4" s="64"/>
      <c r="X4" s="64"/>
      <c r="Y4" s="64"/>
      <c r="Z4" s="64"/>
    </row>
    <row r="5" spans="1:27" x14ac:dyDescent="0.3">
      <c r="A5" s="59"/>
      <c r="B5" s="59" t="s">
        <v>253</v>
      </c>
      <c r="C5" s="59" t="s">
        <v>222</v>
      </c>
      <c r="E5" s="59"/>
      <c r="F5" s="59" t="s">
        <v>254</v>
      </c>
      <c r="G5" s="59" t="s">
        <v>255</v>
      </c>
      <c r="H5" s="59" t="s">
        <v>251</v>
      </c>
      <c r="J5" s="59"/>
      <c r="K5" s="59" t="s">
        <v>256</v>
      </c>
      <c r="L5" s="59" t="s">
        <v>257</v>
      </c>
      <c r="N5" s="59"/>
      <c r="O5" s="59" t="s">
        <v>258</v>
      </c>
      <c r="P5" s="59" t="s">
        <v>224</v>
      </c>
      <c r="Q5" s="59" t="s">
        <v>259</v>
      </c>
      <c r="R5" s="59" t="s">
        <v>226</v>
      </c>
      <c r="S5" s="59" t="s">
        <v>260</v>
      </c>
      <c r="U5" s="59"/>
      <c r="V5" s="59" t="s">
        <v>261</v>
      </c>
      <c r="W5" s="59" t="s">
        <v>224</v>
      </c>
      <c r="X5" s="59" t="s">
        <v>262</v>
      </c>
      <c r="Y5" s="59" t="s">
        <v>226</v>
      </c>
      <c r="Z5" s="59" t="s">
        <v>260</v>
      </c>
    </row>
    <row r="6" spans="1:27" x14ac:dyDescent="0.3">
      <c r="A6" s="59" t="s">
        <v>220</v>
      </c>
      <c r="B6" s="59">
        <v>2400</v>
      </c>
      <c r="C6" s="59">
        <v>4026.2611999999999</v>
      </c>
      <c r="E6" s="59" t="s">
        <v>227</v>
      </c>
      <c r="F6" s="59">
        <v>55</v>
      </c>
      <c r="G6" s="59">
        <v>15</v>
      </c>
      <c r="H6" s="59">
        <v>7</v>
      </c>
      <c r="J6" s="59" t="s">
        <v>263</v>
      </c>
      <c r="K6" s="59">
        <v>0.1</v>
      </c>
      <c r="L6" s="59">
        <v>4</v>
      </c>
      <c r="N6" s="59" t="s">
        <v>264</v>
      </c>
      <c r="O6" s="59">
        <v>50</v>
      </c>
      <c r="P6" s="59">
        <v>60</v>
      </c>
      <c r="Q6" s="59">
        <v>0</v>
      </c>
      <c r="R6" s="59">
        <v>0</v>
      </c>
      <c r="S6" s="59">
        <v>159.11762999999999</v>
      </c>
      <c r="U6" s="59" t="s">
        <v>265</v>
      </c>
      <c r="V6" s="59">
        <v>0</v>
      </c>
      <c r="W6" s="59">
        <v>0</v>
      </c>
      <c r="X6" s="59">
        <v>25</v>
      </c>
      <c r="Y6" s="59">
        <v>0</v>
      </c>
      <c r="Z6" s="59">
        <v>42.128857000000004</v>
      </c>
    </row>
    <row r="7" spans="1:27" x14ac:dyDescent="0.3">
      <c r="E7" s="59" t="s">
        <v>228</v>
      </c>
      <c r="F7" s="59">
        <v>65</v>
      </c>
      <c r="G7" s="59">
        <v>30</v>
      </c>
      <c r="H7" s="59">
        <v>20</v>
      </c>
      <c r="J7" s="59" t="s">
        <v>266</v>
      </c>
      <c r="K7" s="59">
        <v>1</v>
      </c>
      <c r="L7" s="59">
        <v>10</v>
      </c>
    </row>
    <row r="8" spans="1:27" x14ac:dyDescent="0.3">
      <c r="E8" s="59" t="s">
        <v>267</v>
      </c>
      <c r="F8" s="59">
        <v>64.933000000000007</v>
      </c>
      <c r="G8" s="59">
        <v>14.026999999999999</v>
      </c>
      <c r="H8" s="59">
        <v>21.04</v>
      </c>
      <c r="J8" s="59" t="s">
        <v>267</v>
      </c>
      <c r="K8" s="59">
        <v>6.3470000000000004</v>
      </c>
      <c r="L8" s="59">
        <v>15.516999999999999</v>
      </c>
    </row>
    <row r="13" spans="1:27" x14ac:dyDescent="0.3">
      <c r="A13" s="65" t="s">
        <v>229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4" t="s">
        <v>230</v>
      </c>
      <c r="B14" s="64"/>
      <c r="C14" s="64"/>
      <c r="D14" s="64"/>
      <c r="E14" s="64"/>
      <c r="F14" s="64"/>
      <c r="H14" s="64" t="s">
        <v>268</v>
      </c>
      <c r="I14" s="64"/>
      <c r="J14" s="64"/>
      <c r="K14" s="64"/>
      <c r="L14" s="64"/>
      <c r="M14" s="64"/>
      <c r="O14" s="64" t="s">
        <v>231</v>
      </c>
      <c r="P14" s="64"/>
      <c r="Q14" s="64"/>
      <c r="R14" s="64"/>
      <c r="S14" s="64"/>
      <c r="T14" s="64"/>
      <c r="V14" s="64" t="s">
        <v>232</v>
      </c>
      <c r="W14" s="64"/>
      <c r="X14" s="64"/>
      <c r="Y14" s="64"/>
      <c r="Z14" s="64"/>
      <c r="AA14" s="64"/>
    </row>
    <row r="15" spans="1:27" x14ac:dyDescent="0.3">
      <c r="A15" s="59"/>
      <c r="B15" s="59" t="s">
        <v>223</v>
      </c>
      <c r="C15" s="59" t="s">
        <v>224</v>
      </c>
      <c r="D15" s="59" t="s">
        <v>225</v>
      </c>
      <c r="E15" s="59" t="s">
        <v>269</v>
      </c>
      <c r="F15" s="59" t="s">
        <v>270</v>
      </c>
      <c r="H15" s="59"/>
      <c r="I15" s="59" t="s">
        <v>223</v>
      </c>
      <c r="J15" s="59" t="s">
        <v>224</v>
      </c>
      <c r="K15" s="59" t="s">
        <v>225</v>
      </c>
      <c r="L15" s="59" t="s">
        <v>226</v>
      </c>
      <c r="M15" s="59" t="s">
        <v>271</v>
      </c>
      <c r="O15" s="59"/>
      <c r="P15" s="59" t="s">
        <v>272</v>
      </c>
      <c r="Q15" s="59" t="s">
        <v>273</v>
      </c>
      <c r="R15" s="59" t="s">
        <v>274</v>
      </c>
      <c r="S15" s="59" t="s">
        <v>275</v>
      </c>
      <c r="T15" s="59" t="s">
        <v>276</v>
      </c>
      <c r="V15" s="59"/>
      <c r="W15" s="59" t="s">
        <v>223</v>
      </c>
      <c r="X15" s="59" t="s">
        <v>277</v>
      </c>
      <c r="Y15" s="59" t="s">
        <v>225</v>
      </c>
      <c r="Z15" s="59" t="s">
        <v>275</v>
      </c>
      <c r="AA15" s="59" t="s">
        <v>222</v>
      </c>
    </row>
    <row r="16" spans="1:27" x14ac:dyDescent="0.3">
      <c r="A16" s="59" t="s">
        <v>278</v>
      </c>
      <c r="B16" s="59">
        <v>550</v>
      </c>
      <c r="C16" s="59">
        <v>750</v>
      </c>
      <c r="D16" s="59">
        <v>0</v>
      </c>
      <c r="E16" s="59">
        <v>3000</v>
      </c>
      <c r="F16" s="59">
        <v>964.00287000000003</v>
      </c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v>39.594917000000002</v>
      </c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v>8.4789159999999999</v>
      </c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v>410.1232</v>
      </c>
    </row>
    <row r="23" spans="1:62" x14ac:dyDescent="0.3">
      <c r="A23" s="65" t="s">
        <v>279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4" t="s">
        <v>280</v>
      </c>
      <c r="B24" s="64"/>
      <c r="C24" s="64"/>
      <c r="D24" s="64"/>
      <c r="E24" s="64"/>
      <c r="F24" s="64"/>
      <c r="H24" s="64" t="s">
        <v>281</v>
      </c>
      <c r="I24" s="64"/>
      <c r="J24" s="64"/>
      <c r="K24" s="64"/>
      <c r="L24" s="64"/>
      <c r="M24" s="64"/>
      <c r="O24" s="64" t="s">
        <v>282</v>
      </c>
      <c r="P24" s="64"/>
      <c r="Q24" s="64"/>
      <c r="R24" s="64"/>
      <c r="S24" s="64"/>
      <c r="T24" s="64"/>
      <c r="V24" s="64" t="s">
        <v>233</v>
      </c>
      <c r="W24" s="64"/>
      <c r="X24" s="64"/>
      <c r="Y24" s="64"/>
      <c r="Z24" s="64"/>
      <c r="AA24" s="64"/>
      <c r="AC24" s="64" t="s">
        <v>234</v>
      </c>
      <c r="AD24" s="64"/>
      <c r="AE24" s="64"/>
      <c r="AF24" s="64"/>
      <c r="AG24" s="64"/>
      <c r="AH24" s="64"/>
      <c r="AJ24" s="64" t="s">
        <v>283</v>
      </c>
      <c r="AK24" s="64"/>
      <c r="AL24" s="64"/>
      <c r="AM24" s="64"/>
      <c r="AN24" s="64"/>
      <c r="AO24" s="64"/>
      <c r="AQ24" s="64" t="s">
        <v>284</v>
      </c>
      <c r="AR24" s="64"/>
      <c r="AS24" s="64"/>
      <c r="AT24" s="64"/>
      <c r="AU24" s="64"/>
      <c r="AV24" s="64"/>
      <c r="AX24" s="64" t="s">
        <v>285</v>
      </c>
      <c r="AY24" s="64"/>
      <c r="AZ24" s="64"/>
      <c r="BA24" s="64"/>
      <c r="BB24" s="64"/>
      <c r="BC24" s="64"/>
      <c r="BE24" s="64" t="s">
        <v>286</v>
      </c>
      <c r="BF24" s="64"/>
      <c r="BG24" s="64"/>
      <c r="BH24" s="64"/>
      <c r="BI24" s="64"/>
      <c r="BJ24" s="64"/>
    </row>
    <row r="25" spans="1:62" x14ac:dyDescent="0.3">
      <c r="A25" s="59"/>
      <c r="B25" s="59" t="s">
        <v>261</v>
      </c>
      <c r="C25" s="59" t="s">
        <v>273</v>
      </c>
      <c r="D25" s="59" t="s">
        <v>225</v>
      </c>
      <c r="E25" s="59" t="s">
        <v>287</v>
      </c>
      <c r="F25" s="59" t="s">
        <v>288</v>
      </c>
      <c r="H25" s="59"/>
      <c r="I25" s="59" t="s">
        <v>258</v>
      </c>
      <c r="J25" s="59" t="s">
        <v>224</v>
      </c>
      <c r="K25" s="59" t="s">
        <v>262</v>
      </c>
      <c r="L25" s="59" t="s">
        <v>226</v>
      </c>
      <c r="M25" s="59" t="s">
        <v>260</v>
      </c>
      <c r="O25" s="59"/>
      <c r="P25" s="59" t="s">
        <v>258</v>
      </c>
      <c r="Q25" s="59" t="s">
        <v>224</v>
      </c>
      <c r="R25" s="59" t="s">
        <v>225</v>
      </c>
      <c r="S25" s="59" t="s">
        <v>226</v>
      </c>
      <c r="T25" s="59" t="s">
        <v>271</v>
      </c>
      <c r="V25" s="59"/>
      <c r="W25" s="59" t="s">
        <v>223</v>
      </c>
      <c r="X25" s="59" t="s">
        <v>289</v>
      </c>
      <c r="Y25" s="59" t="s">
        <v>225</v>
      </c>
      <c r="Z25" s="59" t="s">
        <v>226</v>
      </c>
      <c r="AA25" s="59" t="s">
        <v>271</v>
      </c>
      <c r="AC25" s="59"/>
      <c r="AD25" s="59" t="s">
        <v>290</v>
      </c>
      <c r="AE25" s="59" t="s">
        <v>273</v>
      </c>
      <c r="AF25" s="59" t="s">
        <v>225</v>
      </c>
      <c r="AG25" s="59" t="s">
        <v>226</v>
      </c>
      <c r="AH25" s="59" t="s">
        <v>271</v>
      </c>
      <c r="AJ25" s="59"/>
      <c r="AK25" s="59" t="s">
        <v>261</v>
      </c>
      <c r="AL25" s="59" t="s">
        <v>224</v>
      </c>
      <c r="AM25" s="59" t="s">
        <v>225</v>
      </c>
      <c r="AN25" s="59" t="s">
        <v>275</v>
      </c>
      <c r="AO25" s="59" t="s">
        <v>222</v>
      </c>
      <c r="AQ25" s="59"/>
      <c r="AR25" s="59" t="s">
        <v>223</v>
      </c>
      <c r="AS25" s="59" t="s">
        <v>289</v>
      </c>
      <c r="AT25" s="59" t="s">
        <v>262</v>
      </c>
      <c r="AU25" s="59" t="s">
        <v>226</v>
      </c>
      <c r="AV25" s="59" t="s">
        <v>271</v>
      </c>
      <c r="AX25" s="59"/>
      <c r="AY25" s="59" t="s">
        <v>223</v>
      </c>
      <c r="AZ25" s="59" t="s">
        <v>224</v>
      </c>
      <c r="BA25" s="59" t="s">
        <v>291</v>
      </c>
      <c r="BB25" s="59" t="s">
        <v>292</v>
      </c>
      <c r="BC25" s="59" t="s">
        <v>288</v>
      </c>
      <c r="BE25" s="59"/>
      <c r="BF25" s="59" t="s">
        <v>223</v>
      </c>
      <c r="BG25" s="59" t="s">
        <v>224</v>
      </c>
      <c r="BH25" s="59" t="s">
        <v>262</v>
      </c>
      <c r="BI25" s="59" t="s">
        <v>226</v>
      </c>
      <c r="BJ25" s="59" t="s">
        <v>270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v>142.07732999999999</v>
      </c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v>3.9982552999999998</v>
      </c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v>3.0809897999999998</v>
      </c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v>32.120583000000003</v>
      </c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v>4.0904249999999998</v>
      </c>
      <c r="AJ26" s="59" t="s">
        <v>293</v>
      </c>
      <c r="AK26" s="59">
        <v>320</v>
      </c>
      <c r="AL26" s="59">
        <v>400</v>
      </c>
      <c r="AM26" s="59">
        <v>0</v>
      </c>
      <c r="AN26" s="59">
        <v>1000</v>
      </c>
      <c r="AO26" s="59">
        <v>1023.7458</v>
      </c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v>20.086447</v>
      </c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v>4.7787889999999997</v>
      </c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v>0.94832486000000005</v>
      </c>
    </row>
    <row r="33" spans="1:68" x14ac:dyDescent="0.3">
      <c r="A33" s="65" t="s">
        <v>294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4" t="s">
        <v>177</v>
      </c>
      <c r="B34" s="64"/>
      <c r="C34" s="64"/>
      <c r="D34" s="64"/>
      <c r="E34" s="64"/>
      <c r="F34" s="64"/>
      <c r="H34" s="64" t="s">
        <v>295</v>
      </c>
      <c r="I34" s="64"/>
      <c r="J34" s="64"/>
      <c r="K34" s="64"/>
      <c r="L34" s="64"/>
      <c r="M34" s="64"/>
      <c r="O34" s="64" t="s">
        <v>296</v>
      </c>
      <c r="P34" s="64"/>
      <c r="Q34" s="64"/>
      <c r="R34" s="64"/>
      <c r="S34" s="64"/>
      <c r="T34" s="64"/>
      <c r="V34" s="64" t="s">
        <v>235</v>
      </c>
      <c r="W34" s="64"/>
      <c r="X34" s="64"/>
      <c r="Y34" s="64"/>
      <c r="Z34" s="64"/>
      <c r="AA34" s="64"/>
      <c r="AC34" s="64" t="s">
        <v>236</v>
      </c>
      <c r="AD34" s="64"/>
      <c r="AE34" s="64"/>
      <c r="AF34" s="64"/>
      <c r="AG34" s="64"/>
      <c r="AH34" s="64"/>
      <c r="AJ34" s="64" t="s">
        <v>237</v>
      </c>
      <c r="AK34" s="64"/>
      <c r="AL34" s="64"/>
      <c r="AM34" s="64"/>
      <c r="AN34" s="64"/>
      <c r="AO34" s="64"/>
    </row>
    <row r="35" spans="1:68" x14ac:dyDescent="0.3">
      <c r="A35" s="59"/>
      <c r="B35" s="59" t="s">
        <v>297</v>
      </c>
      <c r="C35" s="59" t="s">
        <v>224</v>
      </c>
      <c r="D35" s="59" t="s">
        <v>274</v>
      </c>
      <c r="E35" s="59" t="s">
        <v>226</v>
      </c>
      <c r="F35" s="59" t="s">
        <v>288</v>
      </c>
      <c r="H35" s="59"/>
      <c r="I35" s="59" t="s">
        <v>261</v>
      </c>
      <c r="J35" s="59" t="s">
        <v>224</v>
      </c>
      <c r="K35" s="59" t="s">
        <v>259</v>
      </c>
      <c r="L35" s="59" t="s">
        <v>226</v>
      </c>
      <c r="M35" s="59" t="s">
        <v>222</v>
      </c>
      <c r="O35" s="59"/>
      <c r="P35" s="59" t="s">
        <v>297</v>
      </c>
      <c r="Q35" s="59" t="s">
        <v>289</v>
      </c>
      <c r="R35" s="59" t="s">
        <v>274</v>
      </c>
      <c r="S35" s="59" t="s">
        <v>226</v>
      </c>
      <c r="T35" s="59" t="s">
        <v>270</v>
      </c>
      <c r="V35" s="59"/>
      <c r="W35" s="59" t="s">
        <v>223</v>
      </c>
      <c r="X35" s="59" t="s">
        <v>289</v>
      </c>
      <c r="Y35" s="59" t="s">
        <v>298</v>
      </c>
      <c r="Z35" s="59" t="s">
        <v>226</v>
      </c>
      <c r="AA35" s="59" t="s">
        <v>276</v>
      </c>
      <c r="AC35" s="59"/>
      <c r="AD35" s="59" t="s">
        <v>223</v>
      </c>
      <c r="AE35" s="59" t="s">
        <v>299</v>
      </c>
      <c r="AF35" s="59" t="s">
        <v>259</v>
      </c>
      <c r="AG35" s="59" t="s">
        <v>226</v>
      </c>
      <c r="AH35" s="59" t="s">
        <v>270</v>
      </c>
      <c r="AJ35" s="59"/>
      <c r="AK35" s="59" t="s">
        <v>223</v>
      </c>
      <c r="AL35" s="59" t="s">
        <v>289</v>
      </c>
      <c r="AM35" s="59" t="s">
        <v>225</v>
      </c>
      <c r="AN35" s="59" t="s">
        <v>226</v>
      </c>
      <c r="AO35" s="59" t="s">
        <v>222</v>
      </c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v>840.88990000000001</v>
      </c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v>2345.2930000000001</v>
      </c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v>10879.439</v>
      </c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v>5506.2285000000002</v>
      </c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v>167.32105999999999</v>
      </c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v>229.12485000000001</v>
      </c>
    </row>
    <row r="43" spans="1:68" x14ac:dyDescent="0.3">
      <c r="A43" s="65" t="s">
        <v>300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4" t="s">
        <v>301</v>
      </c>
      <c r="B44" s="64"/>
      <c r="C44" s="64"/>
      <c r="D44" s="64"/>
      <c r="E44" s="64"/>
      <c r="F44" s="64"/>
      <c r="H44" s="64" t="s">
        <v>302</v>
      </c>
      <c r="I44" s="64"/>
      <c r="J44" s="64"/>
      <c r="K44" s="64"/>
      <c r="L44" s="64"/>
      <c r="M44" s="64"/>
      <c r="O44" s="64" t="s">
        <v>238</v>
      </c>
      <c r="P44" s="64"/>
      <c r="Q44" s="64"/>
      <c r="R44" s="64"/>
      <c r="S44" s="64"/>
      <c r="T44" s="64"/>
      <c r="V44" s="64" t="s">
        <v>239</v>
      </c>
      <c r="W44" s="64"/>
      <c r="X44" s="64"/>
      <c r="Y44" s="64"/>
      <c r="Z44" s="64"/>
      <c r="AA44" s="64"/>
      <c r="AC44" s="64" t="s">
        <v>240</v>
      </c>
      <c r="AD44" s="64"/>
      <c r="AE44" s="64"/>
      <c r="AF44" s="64"/>
      <c r="AG44" s="64"/>
      <c r="AH44" s="64"/>
      <c r="AJ44" s="64" t="s">
        <v>241</v>
      </c>
      <c r="AK44" s="64"/>
      <c r="AL44" s="64"/>
      <c r="AM44" s="64"/>
      <c r="AN44" s="64"/>
      <c r="AO44" s="64"/>
      <c r="AQ44" s="64" t="s">
        <v>303</v>
      </c>
      <c r="AR44" s="64"/>
      <c r="AS44" s="64"/>
      <c r="AT44" s="64"/>
      <c r="AU44" s="64"/>
      <c r="AV44" s="64"/>
      <c r="AX44" s="64" t="s">
        <v>304</v>
      </c>
      <c r="AY44" s="64"/>
      <c r="AZ44" s="64"/>
      <c r="BA44" s="64"/>
      <c r="BB44" s="64"/>
      <c r="BC44" s="64"/>
      <c r="BE44" s="64" t="s">
        <v>305</v>
      </c>
      <c r="BF44" s="64"/>
      <c r="BG44" s="64"/>
      <c r="BH44" s="64"/>
      <c r="BI44" s="64"/>
      <c r="BJ44" s="64"/>
    </row>
    <row r="45" spans="1:68" x14ac:dyDescent="0.3">
      <c r="A45" s="59"/>
      <c r="B45" s="59" t="s">
        <v>261</v>
      </c>
      <c r="C45" s="59" t="s">
        <v>273</v>
      </c>
      <c r="D45" s="59" t="s">
        <v>225</v>
      </c>
      <c r="E45" s="59" t="s">
        <v>226</v>
      </c>
      <c r="F45" s="59" t="s">
        <v>276</v>
      </c>
      <c r="H45" s="59"/>
      <c r="I45" s="59" t="s">
        <v>223</v>
      </c>
      <c r="J45" s="59" t="s">
        <v>299</v>
      </c>
      <c r="K45" s="59" t="s">
        <v>259</v>
      </c>
      <c r="L45" s="59" t="s">
        <v>226</v>
      </c>
      <c r="M45" s="59" t="s">
        <v>222</v>
      </c>
      <c r="O45" s="59"/>
      <c r="P45" s="59" t="s">
        <v>258</v>
      </c>
      <c r="Q45" s="59" t="s">
        <v>224</v>
      </c>
      <c r="R45" s="59" t="s">
        <v>262</v>
      </c>
      <c r="S45" s="59" t="s">
        <v>275</v>
      </c>
      <c r="T45" s="59" t="s">
        <v>222</v>
      </c>
      <c r="V45" s="59"/>
      <c r="W45" s="59" t="s">
        <v>261</v>
      </c>
      <c r="X45" s="59" t="s">
        <v>289</v>
      </c>
      <c r="Y45" s="59" t="s">
        <v>225</v>
      </c>
      <c r="Z45" s="59" t="s">
        <v>275</v>
      </c>
      <c r="AA45" s="59" t="s">
        <v>222</v>
      </c>
      <c r="AC45" s="59"/>
      <c r="AD45" s="59" t="s">
        <v>297</v>
      </c>
      <c r="AE45" s="59" t="s">
        <v>224</v>
      </c>
      <c r="AF45" s="59" t="s">
        <v>225</v>
      </c>
      <c r="AG45" s="59" t="s">
        <v>275</v>
      </c>
      <c r="AH45" s="59" t="s">
        <v>222</v>
      </c>
      <c r="AJ45" s="59"/>
      <c r="AK45" s="59" t="s">
        <v>223</v>
      </c>
      <c r="AL45" s="59" t="s">
        <v>273</v>
      </c>
      <c r="AM45" s="59" t="s">
        <v>225</v>
      </c>
      <c r="AN45" s="59" t="s">
        <v>306</v>
      </c>
      <c r="AO45" s="59" t="s">
        <v>276</v>
      </c>
      <c r="AQ45" s="59"/>
      <c r="AR45" s="59" t="s">
        <v>290</v>
      </c>
      <c r="AS45" s="59" t="s">
        <v>289</v>
      </c>
      <c r="AT45" s="59" t="s">
        <v>225</v>
      </c>
      <c r="AU45" s="59" t="s">
        <v>292</v>
      </c>
      <c r="AV45" s="59" t="s">
        <v>222</v>
      </c>
      <c r="AX45" s="59"/>
      <c r="AY45" s="59" t="s">
        <v>223</v>
      </c>
      <c r="AZ45" s="59" t="s">
        <v>224</v>
      </c>
      <c r="BA45" s="59" t="s">
        <v>225</v>
      </c>
      <c r="BB45" s="59" t="s">
        <v>275</v>
      </c>
      <c r="BC45" s="59" t="s">
        <v>276</v>
      </c>
      <c r="BE45" s="59"/>
      <c r="BF45" s="59" t="s">
        <v>272</v>
      </c>
      <c r="BG45" s="59" t="s">
        <v>289</v>
      </c>
      <c r="BH45" s="59" t="s">
        <v>262</v>
      </c>
      <c r="BI45" s="59" t="s">
        <v>226</v>
      </c>
      <c r="BJ45" s="59" t="s">
        <v>222</v>
      </c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v>29.416172</v>
      </c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v>22.749834</v>
      </c>
      <c r="O46" s="59" t="s">
        <v>242</v>
      </c>
      <c r="P46" s="59">
        <v>600</v>
      </c>
      <c r="Q46" s="59">
        <v>800</v>
      </c>
      <c r="R46" s="59">
        <v>0</v>
      </c>
      <c r="S46" s="59">
        <v>10000</v>
      </c>
      <c r="T46" s="59">
        <v>1123.4795999999999</v>
      </c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v>0.14043404000000001</v>
      </c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v>5.5243399999999996</v>
      </c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v>458.2919</v>
      </c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v>195.66211999999999</v>
      </c>
      <c r="AX46" s="59" t="s">
        <v>243</v>
      </c>
      <c r="AY46" s="59"/>
      <c r="AZ46" s="59"/>
      <c r="BA46" s="59"/>
      <c r="BB46" s="59"/>
      <c r="BC46" s="59"/>
      <c r="BE46" s="59" t="s">
        <v>244</v>
      </c>
      <c r="BF46" s="59"/>
      <c r="BG46" s="59"/>
      <c r="BH46" s="59"/>
      <c r="BI46" s="59"/>
      <c r="BJ46" s="59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4" sqref="J24"/>
    </sheetView>
  </sheetViews>
  <sheetFormatPr defaultRowHeight="16.5" x14ac:dyDescent="0.3"/>
  <sheetData>
    <row r="1" spans="1:113" x14ac:dyDescent="0.3">
      <c r="A1" s="45" t="s">
        <v>200</v>
      </c>
      <c r="B1" s="45" t="s">
        <v>55</v>
      </c>
      <c r="C1" s="45" t="s">
        <v>201</v>
      </c>
      <c r="D1" s="45" t="s">
        <v>202</v>
      </c>
      <c r="E1" s="45" t="s">
        <v>56</v>
      </c>
      <c r="F1" s="45" t="s">
        <v>57</v>
      </c>
      <c r="G1" s="45" t="s">
        <v>58</v>
      </c>
      <c r="H1" s="45" t="s">
        <v>59</v>
      </c>
      <c r="I1" s="45" t="s">
        <v>60</v>
      </c>
      <c r="J1" s="45" t="s">
        <v>61</v>
      </c>
      <c r="K1" s="45" t="s">
        <v>62</v>
      </c>
      <c r="L1" s="45" t="s">
        <v>63</v>
      </c>
      <c r="M1" s="45" t="s">
        <v>64</v>
      </c>
      <c r="N1" s="45" t="s">
        <v>65</v>
      </c>
      <c r="O1" s="45" t="s">
        <v>66</v>
      </c>
      <c r="P1" s="45" t="s">
        <v>67</v>
      </c>
      <c r="Q1" s="45" t="s">
        <v>68</v>
      </c>
      <c r="R1" s="45" t="s">
        <v>69</v>
      </c>
      <c r="S1" s="45" t="s">
        <v>70</v>
      </c>
      <c r="T1" s="45" t="s">
        <v>71</v>
      </c>
      <c r="U1" s="45" t="s">
        <v>72</v>
      </c>
      <c r="V1" s="45" t="s">
        <v>73</v>
      </c>
      <c r="W1" s="45" t="s">
        <v>74</v>
      </c>
      <c r="X1" s="45" t="s">
        <v>75</v>
      </c>
      <c r="Y1" s="45" t="s">
        <v>76</v>
      </c>
      <c r="Z1" s="45" t="s">
        <v>77</v>
      </c>
      <c r="AA1" s="45" t="s">
        <v>78</v>
      </c>
      <c r="AB1" s="45" t="s">
        <v>79</v>
      </c>
      <c r="AC1" s="45" t="s">
        <v>80</v>
      </c>
      <c r="AD1" s="45" t="s">
        <v>81</v>
      </c>
      <c r="AE1" s="45" t="s">
        <v>82</v>
      </c>
      <c r="AF1" s="45" t="s">
        <v>83</v>
      </c>
      <c r="AG1" s="45" t="s">
        <v>84</v>
      </c>
      <c r="AH1" s="45" t="s">
        <v>85</v>
      </c>
      <c r="AI1" s="45" t="s">
        <v>86</v>
      </c>
      <c r="AJ1" s="45" t="s">
        <v>87</v>
      </c>
      <c r="AK1" s="45" t="s">
        <v>88</v>
      </c>
      <c r="AL1" s="45" t="s">
        <v>89</v>
      </c>
      <c r="AM1" s="45" t="s">
        <v>90</v>
      </c>
      <c r="AN1" s="45" t="s">
        <v>91</v>
      </c>
      <c r="AO1" s="45" t="s">
        <v>92</v>
      </c>
      <c r="AP1" s="45" t="s">
        <v>93</v>
      </c>
      <c r="AQ1" s="45" t="s">
        <v>94</v>
      </c>
      <c r="AR1" s="45" t="s">
        <v>95</v>
      </c>
      <c r="AS1" s="45" t="s">
        <v>96</v>
      </c>
      <c r="AT1" s="45" t="s">
        <v>97</v>
      </c>
      <c r="AU1" s="45" t="s">
        <v>98</v>
      </c>
      <c r="AV1" s="45" t="s">
        <v>99</v>
      </c>
      <c r="AW1" s="45" t="s">
        <v>100</v>
      </c>
      <c r="AX1" s="45" t="s">
        <v>101</v>
      </c>
      <c r="AY1" s="45" t="s">
        <v>102</v>
      </c>
      <c r="AZ1" s="45" t="s">
        <v>103</v>
      </c>
      <c r="BA1" s="45" t="s">
        <v>104</v>
      </c>
      <c r="BB1" s="45" t="s">
        <v>105</v>
      </c>
      <c r="BC1" s="45" t="s">
        <v>106</v>
      </c>
      <c r="BD1" s="45" t="s">
        <v>107</v>
      </c>
      <c r="BE1" s="45" t="s">
        <v>108</v>
      </c>
      <c r="BF1" s="45" t="s">
        <v>109</v>
      </c>
      <c r="BG1" s="45" t="s">
        <v>110</v>
      </c>
      <c r="BH1" s="45" t="s">
        <v>111</v>
      </c>
      <c r="BI1" s="45" t="s">
        <v>112</v>
      </c>
      <c r="BJ1" s="45" t="s">
        <v>113</v>
      </c>
      <c r="BK1" s="45" t="s">
        <v>114</v>
      </c>
      <c r="BL1" s="45" t="s">
        <v>115</v>
      </c>
      <c r="BM1" s="45" t="s">
        <v>116</v>
      </c>
      <c r="BN1" s="45" t="s">
        <v>117</v>
      </c>
      <c r="BO1" s="45" t="s">
        <v>118</v>
      </c>
      <c r="BP1" s="45" t="s">
        <v>119</v>
      </c>
      <c r="BQ1" s="45" t="s">
        <v>120</v>
      </c>
      <c r="BR1" s="45" t="s">
        <v>121</v>
      </c>
      <c r="BS1" s="45" t="s">
        <v>122</v>
      </c>
      <c r="BT1" s="45" t="s">
        <v>123</v>
      </c>
      <c r="BU1" s="45" t="s">
        <v>124</v>
      </c>
      <c r="BV1" s="45" t="s">
        <v>125</v>
      </c>
      <c r="BW1" s="45" t="s">
        <v>126</v>
      </c>
      <c r="BX1" s="45" t="s">
        <v>127</v>
      </c>
      <c r="BY1" s="45" t="s">
        <v>128</v>
      </c>
      <c r="BZ1" s="45" t="s">
        <v>129</v>
      </c>
      <c r="CA1" s="45" t="s">
        <v>130</v>
      </c>
      <c r="CB1" s="45" t="s">
        <v>131</v>
      </c>
      <c r="CC1" s="45" t="s">
        <v>132</v>
      </c>
      <c r="CD1" s="45" t="s">
        <v>133</v>
      </c>
      <c r="CE1" s="45" t="s">
        <v>134</v>
      </c>
      <c r="CF1" s="45" t="s">
        <v>135</v>
      </c>
      <c r="CG1" s="45" t="s">
        <v>136</v>
      </c>
      <c r="CH1" s="45" t="s">
        <v>137</v>
      </c>
      <c r="CI1" s="45" t="s">
        <v>138</v>
      </c>
      <c r="CJ1" s="45" t="s">
        <v>139</v>
      </c>
      <c r="CK1" s="45" t="s">
        <v>140</v>
      </c>
      <c r="CL1" s="45" t="s">
        <v>141</v>
      </c>
      <c r="CM1" s="45" t="s">
        <v>142</v>
      </c>
      <c r="CN1" s="45" t="s">
        <v>143</v>
      </c>
      <c r="CO1" s="45" t="s">
        <v>144</v>
      </c>
      <c r="CP1" s="45" t="s">
        <v>145</v>
      </c>
      <c r="CQ1" s="45" t="s">
        <v>146</v>
      </c>
      <c r="CR1" s="45" t="s">
        <v>147</v>
      </c>
      <c r="CS1" s="45" t="s">
        <v>148</v>
      </c>
      <c r="CT1" s="45" t="s">
        <v>149</v>
      </c>
      <c r="CU1" s="45" t="s">
        <v>150</v>
      </c>
      <c r="CV1" s="45" t="s">
        <v>151</v>
      </c>
      <c r="CW1" s="45" t="s">
        <v>152</v>
      </c>
      <c r="CX1" s="45" t="s">
        <v>153</v>
      </c>
      <c r="CY1" s="45" t="s">
        <v>154</v>
      </c>
      <c r="CZ1" s="45" t="s">
        <v>155</v>
      </c>
      <c r="DA1" s="45" t="s">
        <v>156</v>
      </c>
      <c r="DB1" s="45" t="s">
        <v>157</v>
      </c>
      <c r="DC1" s="45" t="s">
        <v>158</v>
      </c>
      <c r="DD1" s="45" t="s">
        <v>159</v>
      </c>
      <c r="DE1" s="45" t="s">
        <v>160</v>
      </c>
      <c r="DF1" s="45" t="s">
        <v>161</v>
      </c>
      <c r="DG1" s="45" t="s">
        <v>162</v>
      </c>
      <c r="DH1" s="45" t="s">
        <v>163</v>
      </c>
    </row>
    <row r="2" spans="1:113" s="55" customFormat="1" x14ac:dyDescent="0.3">
      <c r="A2" s="55" t="s">
        <v>307</v>
      </c>
      <c r="B2" s="55" t="s">
        <v>308</v>
      </c>
      <c r="C2" s="55" t="s">
        <v>245</v>
      </c>
      <c r="D2" s="55">
        <v>70</v>
      </c>
      <c r="E2" s="55">
        <v>2377.7979999999998</v>
      </c>
      <c r="F2" s="55">
        <v>405.28026999999997</v>
      </c>
      <c r="G2" s="55">
        <v>45.973930000000003</v>
      </c>
      <c r="H2" s="55">
        <v>22.33736</v>
      </c>
      <c r="I2" s="55">
        <v>23.636572000000001</v>
      </c>
      <c r="J2" s="55">
        <v>80.566320000000005</v>
      </c>
      <c r="K2" s="55">
        <v>45.304752000000001</v>
      </c>
      <c r="L2" s="55">
        <v>35.261566000000002</v>
      </c>
      <c r="M2" s="55">
        <v>31.422111999999998</v>
      </c>
      <c r="N2" s="55">
        <v>2.2045490000000001</v>
      </c>
      <c r="O2" s="55">
        <v>16.397472</v>
      </c>
      <c r="P2" s="55">
        <v>1050.9773</v>
      </c>
      <c r="Q2" s="55">
        <v>36.976770000000002</v>
      </c>
      <c r="R2" s="55">
        <v>769.09140000000002</v>
      </c>
      <c r="S2" s="55">
        <v>140.35022000000001</v>
      </c>
      <c r="T2" s="55">
        <v>7544.8945000000003</v>
      </c>
      <c r="U2" s="55">
        <v>5.3572439999999997</v>
      </c>
      <c r="V2" s="55">
        <v>25.060469000000001</v>
      </c>
      <c r="W2" s="55">
        <v>311.53469999999999</v>
      </c>
      <c r="X2" s="55">
        <v>101.88471</v>
      </c>
      <c r="Y2" s="55">
        <v>2.0930971999999999</v>
      </c>
      <c r="Z2" s="55">
        <v>1.8749878</v>
      </c>
      <c r="AA2" s="55">
        <v>19.624956000000001</v>
      </c>
      <c r="AB2" s="55">
        <v>2.1393642000000002</v>
      </c>
      <c r="AC2" s="55">
        <v>813.00369999999998</v>
      </c>
      <c r="AD2" s="55">
        <v>9.8414540000000006</v>
      </c>
      <c r="AE2" s="55">
        <v>2.9020907999999999</v>
      </c>
      <c r="AF2" s="55">
        <v>0.53210690000000005</v>
      </c>
      <c r="AG2" s="55">
        <v>780.10440000000006</v>
      </c>
      <c r="AH2" s="55">
        <v>370.26510000000002</v>
      </c>
      <c r="AI2" s="55">
        <v>409.83926000000002</v>
      </c>
      <c r="AJ2" s="55">
        <v>1539.1221</v>
      </c>
      <c r="AK2" s="55">
        <v>8747.41</v>
      </c>
      <c r="AL2" s="55">
        <v>325.39312999999999</v>
      </c>
      <c r="AM2" s="55">
        <v>4178.7969999999996</v>
      </c>
      <c r="AN2" s="55">
        <v>124.71284</v>
      </c>
      <c r="AO2" s="55">
        <v>17.522200000000002</v>
      </c>
      <c r="AP2" s="55">
        <v>13.184445999999999</v>
      </c>
      <c r="AQ2" s="55">
        <v>4.3377523</v>
      </c>
      <c r="AR2" s="55">
        <v>14.202655999999999</v>
      </c>
      <c r="AS2" s="55">
        <v>734.17650000000003</v>
      </c>
      <c r="AT2" s="55">
        <v>1.4261177E-2</v>
      </c>
      <c r="AU2" s="55">
        <v>4.7850485000000003</v>
      </c>
      <c r="AV2" s="55">
        <v>202.32758000000001</v>
      </c>
      <c r="AW2" s="55">
        <v>112.88695</v>
      </c>
      <c r="AX2" s="55">
        <v>0.18258864999999999</v>
      </c>
      <c r="AY2" s="55">
        <v>1.2709368000000001</v>
      </c>
      <c r="AZ2" s="55">
        <v>386.91789999999997</v>
      </c>
      <c r="BA2" s="55">
        <v>41.453986999999998</v>
      </c>
      <c r="BB2" s="55">
        <v>13.73653</v>
      </c>
      <c r="BC2" s="55">
        <v>14.05434</v>
      </c>
      <c r="BD2" s="55">
        <v>13.658056999999999</v>
      </c>
      <c r="BE2" s="55">
        <v>0.8944086</v>
      </c>
      <c r="BF2" s="55">
        <v>4.5261015999999996</v>
      </c>
      <c r="BG2" s="55">
        <v>0</v>
      </c>
      <c r="BH2" s="55">
        <v>5.1040000000000002E-2</v>
      </c>
      <c r="BI2" s="55">
        <v>3.8280000000000002E-2</v>
      </c>
      <c r="BJ2" s="55">
        <v>0.12535626</v>
      </c>
      <c r="BK2" s="55">
        <v>0</v>
      </c>
      <c r="BL2" s="55">
        <v>0.64607369999999997</v>
      </c>
      <c r="BM2" s="55">
        <v>7.3227779999999996</v>
      </c>
      <c r="BN2" s="55">
        <v>2.2496735999999999</v>
      </c>
      <c r="BO2" s="55">
        <v>109.75703</v>
      </c>
      <c r="BP2" s="55">
        <v>21.669943</v>
      </c>
      <c r="BQ2" s="55">
        <v>36.866905000000003</v>
      </c>
      <c r="BR2" s="55">
        <v>127.991714</v>
      </c>
      <c r="BS2" s="55">
        <v>24.769714</v>
      </c>
      <c r="BT2" s="55">
        <v>27.134530999999999</v>
      </c>
      <c r="BU2" s="55">
        <v>2.0465478E-3</v>
      </c>
      <c r="BV2" s="55">
        <v>4.4828409999999999E-2</v>
      </c>
      <c r="BW2" s="55">
        <v>1.7522047000000001</v>
      </c>
      <c r="BX2" s="55">
        <v>1.9872106</v>
      </c>
      <c r="BY2" s="55">
        <v>0.13680630999999999</v>
      </c>
      <c r="BZ2" s="55">
        <v>2.9228942E-4</v>
      </c>
      <c r="CA2" s="55">
        <v>1.3187127999999999</v>
      </c>
      <c r="CB2" s="55">
        <v>2.2781381E-2</v>
      </c>
      <c r="CC2" s="55">
        <v>9.8220386000000007E-2</v>
      </c>
      <c r="CD2" s="55">
        <v>1.2301101999999999</v>
      </c>
      <c r="CE2" s="55">
        <v>4.2580843E-2</v>
      </c>
      <c r="CF2" s="55">
        <v>0.23515314000000001</v>
      </c>
      <c r="CG2" s="55">
        <v>0</v>
      </c>
      <c r="CH2" s="55">
        <v>2.1237005E-2</v>
      </c>
      <c r="CI2" s="55">
        <v>0</v>
      </c>
      <c r="CJ2" s="55">
        <v>2.7130841999999999</v>
      </c>
      <c r="CK2" s="55">
        <v>9.8310259999999997E-3</v>
      </c>
      <c r="CL2" s="55">
        <v>0.54611430000000005</v>
      </c>
      <c r="CM2" s="55">
        <v>6.4833129999999999</v>
      </c>
      <c r="CN2" s="55">
        <v>3003.6017999999999</v>
      </c>
      <c r="CO2" s="55">
        <v>5166.1719999999996</v>
      </c>
      <c r="CP2" s="55">
        <v>2614.6383999999998</v>
      </c>
      <c r="CQ2" s="55">
        <v>1082.164</v>
      </c>
      <c r="CR2" s="55">
        <v>517.59410000000003</v>
      </c>
      <c r="CS2" s="55">
        <v>706.85297000000003</v>
      </c>
      <c r="CT2" s="55">
        <v>2873.7869000000001</v>
      </c>
      <c r="CU2" s="55">
        <v>1655.4661000000001</v>
      </c>
      <c r="CV2" s="55">
        <v>2248.3926000000001</v>
      </c>
      <c r="CW2" s="55">
        <v>1825.5211999999999</v>
      </c>
      <c r="CX2" s="55">
        <v>500.38076999999998</v>
      </c>
      <c r="CY2" s="55">
        <v>3995.1098999999999</v>
      </c>
      <c r="CZ2" s="55">
        <v>1885.0585000000001</v>
      </c>
      <c r="DA2" s="55">
        <v>4250.6806999999999</v>
      </c>
      <c r="DB2" s="55">
        <v>4390.8860000000004</v>
      </c>
      <c r="DC2" s="55">
        <v>5978.4889999999996</v>
      </c>
      <c r="DD2" s="55">
        <v>8634.8739999999998</v>
      </c>
      <c r="DE2" s="55">
        <v>1641.0311999999999</v>
      </c>
      <c r="DF2" s="55">
        <v>5006.2943999999998</v>
      </c>
      <c r="DG2" s="55">
        <v>2088.5329999999999</v>
      </c>
      <c r="DH2" s="55">
        <v>101.93272</v>
      </c>
      <c r="DI2" s="55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41.453986999999998</v>
      </c>
      <c r="B6">
        <f>BB2</f>
        <v>13.73653</v>
      </c>
      <c r="C6">
        <f>BC2</f>
        <v>14.05434</v>
      </c>
      <c r="D6">
        <f>BD2</f>
        <v>13.658056999999999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199</v>
      </c>
      <c r="C1" s="49" t="s">
        <v>197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198</v>
      </c>
      <c r="B2" s="50">
        <v>19190</v>
      </c>
      <c r="C2" s="51">
        <f ca="1">YEAR(TODAY())-YEAR(B2)+IF(TODAY()&gt;=DATE(YEAR(TODAY()),MONTH(B2),DAY(B2)),0,-1)</f>
        <v>70</v>
      </c>
      <c r="E2" s="47">
        <v>162.69999999999999</v>
      </c>
      <c r="F2" s="48" t="s">
        <v>39</v>
      </c>
      <c r="G2" s="47">
        <v>61.8</v>
      </c>
      <c r="H2" s="46" t="s">
        <v>41</v>
      </c>
      <c r="I2" s="67">
        <f>ROUND(G3/E3^2,1)</f>
        <v>23.3</v>
      </c>
    </row>
    <row r="3" spans="1:9" x14ac:dyDescent="0.3">
      <c r="E3" s="46">
        <f>E2/100</f>
        <v>1.6269999999999998</v>
      </c>
      <c r="F3" s="46" t="s">
        <v>40</v>
      </c>
      <c r="G3" s="46">
        <f>G2</f>
        <v>61.8</v>
      </c>
      <c r="H3" s="46" t="s">
        <v>41</v>
      </c>
      <c r="I3" s="67"/>
    </row>
    <row r="4" spans="1:9" x14ac:dyDescent="0.3">
      <c r="A4" t="s">
        <v>215</v>
      </c>
    </row>
    <row r="5" spans="1:9" x14ac:dyDescent="0.3">
      <c r="B5" s="54">
        <v>44846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한돌섭, ID : H1800156)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2022년 10월 12일 14:23:52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217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44846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70</v>
      </c>
      <c r="G12" s="132"/>
      <c r="H12" s="132"/>
      <c r="I12" s="132"/>
      <c r="K12" s="123">
        <f>'개인정보 및 신체계측 입력'!E2</f>
        <v>162.69999999999999</v>
      </c>
      <c r="L12" s="124"/>
      <c r="M12" s="117">
        <f>'개인정보 및 신체계측 입력'!G2</f>
        <v>61.8</v>
      </c>
      <c r="N12" s="118"/>
      <c r="O12" s="113" t="s">
        <v>214</v>
      </c>
      <c r="P12" s="107"/>
      <c r="Q12" s="110">
        <f>'개인정보 및 신체계측 입력'!I2</f>
        <v>23.3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한돌섭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42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50</v>
      </c>
      <c r="D36" s="138" t="s">
        <v>43</v>
      </c>
      <c r="E36" s="138"/>
      <c r="F36" s="138"/>
      <c r="G36" s="138"/>
      <c r="H36" s="138"/>
      <c r="I36" s="32">
        <f>'DRIs DATA'!F8</f>
        <v>76.206000000000003</v>
      </c>
      <c r="J36" s="139" t="s">
        <v>44</v>
      </c>
      <c r="K36" s="139"/>
      <c r="L36" s="139"/>
      <c r="M36" s="139"/>
      <c r="N36" s="33"/>
      <c r="O36" s="137" t="s">
        <v>45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182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47</v>
      </c>
      <c r="D41" s="138" t="s">
        <v>43</v>
      </c>
      <c r="E41" s="138"/>
      <c r="F41" s="138"/>
      <c r="G41" s="138"/>
      <c r="H41" s="138"/>
      <c r="I41" s="32">
        <f>'DRIs DATA'!G8</f>
        <v>8.6449999999999996</v>
      </c>
      <c r="J41" s="139" t="s">
        <v>44</v>
      </c>
      <c r="K41" s="139"/>
      <c r="L41" s="139"/>
      <c r="M41" s="139"/>
      <c r="N41" s="33"/>
      <c r="O41" s="136" t="s">
        <v>49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184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46</v>
      </c>
      <c r="D46" s="140" t="s">
        <v>43</v>
      </c>
      <c r="E46" s="140"/>
      <c r="F46" s="140"/>
      <c r="G46" s="140"/>
      <c r="H46" s="140"/>
      <c r="I46" s="32">
        <f>'DRIs DATA'!H8</f>
        <v>15.148999999999999</v>
      </c>
      <c r="J46" s="139" t="s">
        <v>44</v>
      </c>
      <c r="K46" s="139"/>
      <c r="L46" s="139"/>
      <c r="M46" s="139"/>
      <c r="N46" s="33"/>
      <c r="O46" s="136" t="s">
        <v>48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183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191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164</v>
      </c>
      <c r="D69" s="145"/>
      <c r="E69" s="145"/>
      <c r="F69" s="145"/>
      <c r="G69" s="145"/>
      <c r="H69" s="138" t="s">
        <v>170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53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53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54</v>
      </c>
      <c r="R69" s="33"/>
      <c r="S69" s="33"/>
      <c r="T69" s="4"/>
    </row>
    <row r="70" spans="2:21" ht="18" customHeight="1" thickBot="1" x14ac:dyDescent="0.35">
      <c r="B70" s="4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51</v>
      </c>
      <c r="D72" s="145"/>
      <c r="E72" s="145"/>
      <c r="F72" s="145"/>
      <c r="G72" s="145"/>
      <c r="H72" s="36"/>
      <c r="I72" s="138" t="s">
        <v>52</v>
      </c>
      <c r="J72" s="138"/>
      <c r="K72" s="34">
        <f>ROUND('DRIs DATA'!L8,1)</f>
        <v>10</v>
      </c>
      <c r="L72" s="34" t="s">
        <v>53</v>
      </c>
      <c r="M72" s="34">
        <f>ROUND('DRIs DATA'!K8,1)</f>
        <v>11.3</v>
      </c>
      <c r="N72" s="139" t="s">
        <v>54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181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168</v>
      </c>
      <c r="C80" s="81"/>
      <c r="D80" s="81"/>
      <c r="E80" s="81"/>
      <c r="F80" s="19"/>
      <c r="G80" s="19"/>
      <c r="H80" s="19"/>
      <c r="L80" s="81" t="s">
        <v>172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211</v>
      </c>
      <c r="C93" s="130"/>
      <c r="D93" s="130"/>
      <c r="E93" s="130"/>
      <c r="F93" s="130"/>
      <c r="G93" s="130"/>
      <c r="H93" s="130"/>
      <c r="I93" s="130"/>
      <c r="J93" s="131"/>
      <c r="L93" s="129" t="s">
        <v>175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171</v>
      </c>
      <c r="C94" s="82"/>
      <c r="D94" s="82"/>
      <c r="E94" s="82"/>
      <c r="F94" s="85">
        <f>ROUND('DRIs DATA'!F16/'DRIs DATA'!C16*100,2)</f>
        <v>109.87</v>
      </c>
      <c r="G94" s="85"/>
      <c r="H94" s="82" t="s">
        <v>167</v>
      </c>
      <c r="I94" s="82"/>
      <c r="J94" s="83"/>
      <c r="L94" s="84" t="s">
        <v>171</v>
      </c>
      <c r="M94" s="82"/>
      <c r="N94" s="82"/>
      <c r="O94" s="82"/>
      <c r="P94" s="82"/>
      <c r="Q94" s="21">
        <f>ROUND('DRIs DATA'!M16/'DRIs DATA'!K16*100,2)</f>
        <v>208.84</v>
      </c>
      <c r="R94" s="82" t="s">
        <v>167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180</v>
      </c>
      <c r="C96" s="88"/>
      <c r="D96" s="88"/>
      <c r="E96" s="88"/>
      <c r="F96" s="88"/>
      <c r="G96" s="88"/>
      <c r="H96" s="88"/>
      <c r="I96" s="88"/>
      <c r="J96" s="89"/>
      <c r="L96" s="93" t="s">
        <v>173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193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169</v>
      </c>
      <c r="C107" s="81"/>
      <c r="D107" s="81"/>
      <c r="E107" s="81"/>
      <c r="F107" s="4"/>
      <c r="G107" s="4"/>
      <c r="H107" s="4"/>
      <c r="I107" s="4"/>
      <c r="L107" s="81" t="s">
        <v>213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207</v>
      </c>
      <c r="C120" s="77"/>
      <c r="D120" s="77"/>
      <c r="E120" s="77"/>
      <c r="F120" s="77"/>
      <c r="G120" s="77"/>
      <c r="H120" s="77"/>
      <c r="I120" s="77"/>
      <c r="J120" s="78"/>
      <c r="L120" s="76" t="s">
        <v>208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171</v>
      </c>
      <c r="C121" s="14"/>
      <c r="D121" s="14"/>
      <c r="E121" s="13"/>
      <c r="F121" s="85">
        <f>ROUND('DRIs DATA'!F26/'DRIs DATA'!C26*100,2)</f>
        <v>101.88</v>
      </c>
      <c r="G121" s="85"/>
      <c r="H121" s="82" t="s">
        <v>166</v>
      </c>
      <c r="I121" s="82"/>
      <c r="J121" s="83"/>
      <c r="L121" s="40" t="s">
        <v>171</v>
      </c>
      <c r="M121" s="18"/>
      <c r="N121" s="18"/>
      <c r="O121" s="21"/>
      <c r="P121" s="4"/>
      <c r="Q121" s="53">
        <f>ROUND('DRIs DATA'!AH26/'DRIs DATA'!AE26*100,2)</f>
        <v>142.62</v>
      </c>
      <c r="R121" s="82" t="s">
        <v>166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174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212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205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206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203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204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203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203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194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177</v>
      </c>
      <c r="C158" s="81"/>
      <c r="D158" s="81"/>
      <c r="E158" s="4"/>
      <c r="F158" s="4"/>
      <c r="G158" s="4"/>
      <c r="H158" s="4"/>
      <c r="I158" s="4"/>
      <c r="L158" s="81" t="s">
        <v>178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209</v>
      </c>
      <c r="C171" s="77"/>
      <c r="D171" s="77"/>
      <c r="E171" s="77"/>
      <c r="F171" s="77"/>
      <c r="G171" s="77"/>
      <c r="H171" s="77"/>
      <c r="I171" s="77"/>
      <c r="J171" s="78"/>
      <c r="L171" s="76" t="s">
        <v>176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171</v>
      </c>
      <c r="C172" s="18"/>
      <c r="D172" s="18"/>
      <c r="E172" s="4"/>
      <c r="F172" s="85">
        <f>ROUND('DRIs DATA'!F36/'DRIs DATA'!C36*100,2)</f>
        <v>111.44</v>
      </c>
      <c r="G172" s="85"/>
      <c r="H172" s="18" t="s">
        <v>166</v>
      </c>
      <c r="I172" s="18"/>
      <c r="J172" s="39"/>
      <c r="L172" s="40" t="s">
        <v>171</v>
      </c>
      <c r="M172" s="18"/>
      <c r="N172" s="18"/>
      <c r="O172" s="4"/>
      <c r="P172" s="4"/>
      <c r="Q172" s="21">
        <f>ROUND('DRIs DATA'!T36/'DRIs DATA'!R36*100,2)</f>
        <v>672.88</v>
      </c>
      <c r="R172" s="18" t="s">
        <v>166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185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187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179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210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171</v>
      </c>
      <c r="C197" s="18"/>
      <c r="D197" s="18"/>
      <c r="E197" s="4"/>
      <c r="F197" s="85">
        <f>ROUND('DRIs DATA'!F46/'DRIs DATA'!C46*100,2)</f>
        <v>194.69</v>
      </c>
      <c r="G197" s="85"/>
      <c r="H197" s="18" t="s">
        <v>166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186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195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188</v>
      </c>
      <c r="C209" s="105"/>
      <c r="D209" s="105"/>
      <c r="E209" s="105"/>
      <c r="F209" s="105"/>
      <c r="G209" s="105"/>
      <c r="H209" s="105"/>
      <c r="I209" s="22">
        <f>'DRIs DATA'!B6</f>
        <v>2000</v>
      </c>
      <c r="J209" s="4" t="s">
        <v>189</v>
      </c>
      <c r="K209" s="4"/>
      <c r="L209" s="4"/>
      <c r="M209" s="4"/>
      <c r="N209" s="4"/>
    </row>
    <row r="210" spans="2:14" ht="18" customHeight="1" x14ac:dyDescent="0.3">
      <c r="B210" s="86" t="s">
        <v>190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216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2022-10-12T05:38:14Z</dcterms:modified>
</cp:coreProperties>
</file>