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<sst xmlns="http://schemas.openxmlformats.org/spreadsheetml/2006/main" count="692" uniqueCount="347">
  <si>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</si>
  <si>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</si>
  <si>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</si>
  <si>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</si>
  <si>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</si>
  <si>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</si>
  <si>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</si>
  <si>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</si>
  <si>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</si>
  <si>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</si>
  <si>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</si>
  <si>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</si>
  <si>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</si>
  <si>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</si>
  <si>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</si>
  <si>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</si>
  <si>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</si>
  <si>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</si>
  <si>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</si>
  <si>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</si>
  <si>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</si>
  <si>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</si>
  <si>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</si>
  <si>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</si>
  <si>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</si>
  <si>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</si>
  <si>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</si>
  <si>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</si>
  <si>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</si>
  <si>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</si>
  <si>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</si>
  <si>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</si>
  <si>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</si>
  <si>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</si>
  <si>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</si>
  <si>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</si>
  <si>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</si>
  <si>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</si>
  <si>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</si>
  <si>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</si>
  <si>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</si>
  <si>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</si>
  <si>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</si>
  <si>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</si>
  <si>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</si>
  <si>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</si>
  <si>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</si>
  <si>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</si>
  <si>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</si>
  <si>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</si>
  <si>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</si>
  <si>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</si>
  <si>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</si>
  <si>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</si>
  <si>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</si>
  <si>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</si>
  <si>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</si>
  <si>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</si>
  <si>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</si>
  <si>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</si>
  <si>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</si>
  <si>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</si>
  <si>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</si>
  <si>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</si>
  <si>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</si>
  <si>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</si>
  <si>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</si>
  <si>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</si>
  <si>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</si>
  <si>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</si>
  <si>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</si>
  <si>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</si>
  <si>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</si>
  <si>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</si>
  <si>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</si>
  <si>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</si>
  <si>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</si>
  <si>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</si>
  <si>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</si>
  <si>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</si>
  <si>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</si>
  <si>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</si>
  <si>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</si>
  <si>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</si>
  <si>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</si>
  <si>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</si>
  <si>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</si>
  <si>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</si>
  <si>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</si>
  <si>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</si>
  <si>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</si>
  <si>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</si>
  <si>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</si>
  <si>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</si>
  <si>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</si>
  <si>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</si>
  <si>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</si>
  <si>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</si>
  <si>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</si>
  <si>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</si>
  <si>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</si>
  <si>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</si>
  <si>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</si>
  <si>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</si>
  <si>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</si>
  <si>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</si>
  <si>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</si>
  <si>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</si>
  <si>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</si>
  <si>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</si>
  <si>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</si>
  <si>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</si>
  <si>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</si>
  <si>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</si>
  <si>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</si>
  <si>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</si>
  <si>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</si>
  <si>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</si>
  <si>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</si>
  <si>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</si>
  <si>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</si>
  <si>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</si>
  <si>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</si>
  <si>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</si>
  <si>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</si>
  <si>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</si>
  <si>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</si>
  <si>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</si>
  <si>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</si>
  <si>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</si>
  <si>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</si>
  <si>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</si>
  <si>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</si>
  <si>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</si>
  <si>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</si>
  <si>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</si>
  <si>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</si>
  <si>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</si>
  <si>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</si>
  <si>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</si>
  <si>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</si>
  <si>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</si>
  <si>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</si>
  <si>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</si>
  <si>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</si>
  <si>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</si>
  <si>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</si>
  <si>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</si>
  <si>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</si>
  <si>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</si>
  <si>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</si>
  <si>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</si>
  <si>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</si>
  <si>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</si>
  <si>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</si>
  <si>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</si>
  <si>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</si>
  <si>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</si>
  <si>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</si>
  <si>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</si>
  <si>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</si>
  <si>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</si>
  <si>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</si>
  <si>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</si>
  <si>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</si>
  <si>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</si>
  <si>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</si>
  <si>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</si>
  <si>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</si>
  <si>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</si>
  <si>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</si>
  <si>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</si>
  <si>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</si>
  <si>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</si>
  <si>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</si>
  <si>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</si>
  <si>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</si>
  <si>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</si>
  <si>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</si>
  <si>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</si>
  <si>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</si>
  <si>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</si>
  <si>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</si>
  <si>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</si>
  <si>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</si>
  <si>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</si>
  <si>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</si>
  <si>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</si>
  <si>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</si>
  <si>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</si>
  <si>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</si>
  <si>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</si>
  <si>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</si>
  <si>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</si>
  <si>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</si>
  <si>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</si>
  <si>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</si>
  <si>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</si>
  <si>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</si>
  <si>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</si>
  <si>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</si>
  <si>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</si>
  <si>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</si>
  <si>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</si>
  <si>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</si>
  <si>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</si>
  <si>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</si>
  <si>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</si>
  <si>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</si>
  <si>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</si>
  <si>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</si>
  <si>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</si>
  <si>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</si>
  <si>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</si>
  <si>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</si>
  <si>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</si>
  <si>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</si>
  <si>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</si>
  <si>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</si>
  <si>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</si>
  <si>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</si>
  <si>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</si>
  <si>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</si>
  <si>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</si>
  <si>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</si>
  <si>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</si>
  <si>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</si>
  <si>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</si>
  <si>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</si>
  <si>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</si>
  <si>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</si>
  <si>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</si>
  <si>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</si>
  <si>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</si>
  <si>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</si>
  <si>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</si>
  <si>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</si>
  <si>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</si>
  <si>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</si>
  <si>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</si>
  <si>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</si>
  <si>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</si>
  <si>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</si>
  <si>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</si>
  <si>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</si>
  <si>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</si>
  <si>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</si>
  <si>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</si>
  <si>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</si>
  <si>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</si>
  <si>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</si>
  <si>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</si>
  <si>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</si>
  <si>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</si>
  <si>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</si>
  <si>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</si>
  <si>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</si>
  <si>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</si>
  <si>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</si>
  <si>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</si>
  <si>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</si>
  <si>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</si>
  <si>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</si>
  <si>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</si>
  <si>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</si>
  <si>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</si>
  <si>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</si>
  <si>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</si>
  <si>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</si>
  <si>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</si>
  <si>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</si>
  <si>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</si>
  <si>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</si>
  <si>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</si>
  <si>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</si>
  <si>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</si>
  <si>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</si>
  <si>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섭취량</t>
    <phoneticPr fontId="1" type="noConversion"/>
  </si>
  <si>
    <t>평균필요량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</si>
  <si>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</si>
  <si>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</si>
  <si>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</si>
  <si>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</si>
  <si>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상한섭취량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</si>
  <si>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</si>
  <si>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</si>
  <si>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</si>
  <si>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충분섭취량</t>
    <phoneticPr fontId="1" type="noConversion"/>
  </si>
  <si>
    <t>미량 무기질</t>
    <phoneticPr fontId="1" type="noConversion"/>
  </si>
  <si>
    <t>요오드</t>
    <phoneticPr fontId="1" type="noConversion"/>
  </si>
  <si>
    <t>몰리브덴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</si>
  <si>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</si>
  <si>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</si>
  <si>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</si>
  <si>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</si>
  <si>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</si>
  <si>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</si>
  <si>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</si>
  <si>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</si>
  <si>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</si>
  <si>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</si>
  <si>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</si>
  <si>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</si>
  <si>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</si>
  <si>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</si>
  <si>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</si>
  <si>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</si>
  <si>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</si>
  <si>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칼슘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</si>
  <si>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</si>
  <si>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</si>
  <si>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</si>
  <si>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</si>
  <si>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</si>
  <si>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</si>
  <si>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</si>
  <si>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</si>
  <si>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</si>
  <si>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</si>
  <si>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</si>
  <si>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</si>
  <si>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안명학, ID : H1800160)</t>
  </si>
  <si>
    <t>출력시각</t>
    <phoneticPr fontId="1" type="noConversion"/>
  </si>
  <si>
    <t>2022년 10월 26일 13:37:49</t>
  </si>
  <si>
    <t>열량영양소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</si>
  <si>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</si>
  <si>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</si>
  <si>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</si>
  <si>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</si>
  <si>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</si>
  <si>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</si>
  <si>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</si>
  <si>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</si>
  <si>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</si>
  <si>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</si>
  <si>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</si>
  <si>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</si>
  <si>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평균필요량</t>
    <phoneticPr fontId="1" type="noConversion"/>
  </si>
  <si>
    <t>섭취량</t>
    <phoneticPr fontId="1" type="noConversion"/>
  </si>
  <si>
    <t>비타민A(μg RAE/일)</t>
    <phoneticPr fontId="1" type="noConversion"/>
  </si>
  <si>
    <t>충분섭취량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</si>
  <si>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</si>
  <si>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</si>
  <si>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</si>
  <si>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</si>
  <si>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H1800160</t>
  </si>
  <si>
    <t>안명학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</si>
</sst>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27.216992999999999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45696"/>
        <c:axId val="806247656"/>
      </c:barChart>
      <c:catAx>
        <c:axId val="80624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47656"/>
        <c:crosses val="autoZero"/>
        <c:auto val="1"/>
        <c:lblAlgn val="ctr"/>
        <c:lblOffset val="100"/>
        <c:noMultiLvlLbl val="0"/>
      </c:catAx>
      <c:valAx>
        <c:axId val="80624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4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0.86606353999999997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1240"/>
        <c:axId val="411090432"/>
      </c:barChart>
      <c:catAx>
        <c:axId val="18405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0432"/>
        <c:crosses val="autoZero"/>
        <c:auto val="1"/>
        <c:lblAlgn val="ctr"/>
        <c:lblOffset val="100"/>
        <c:noMultiLvlLbl val="0"/>
      </c:catAx>
      <c:valAx>
        <c:axId val="41109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0.93136364000000005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91216"/>
        <c:axId val="411091608"/>
      </c:barChart>
      <c:catAx>
        <c:axId val="41109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1608"/>
        <c:crosses val="autoZero"/>
        <c:auto val="1"/>
        <c:lblAlgn val="ctr"/>
        <c:lblOffset val="100"/>
        <c:noMultiLvlLbl val="0"/>
      </c:catAx>
      <c:valAx>
        <c:axId val="41109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9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468.56349999999998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92000"/>
        <c:axId val="411092392"/>
      </c:barChart>
      <c:catAx>
        <c:axId val="41109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2392"/>
        <c:crosses val="autoZero"/>
        <c:auto val="1"/>
        <c:lblAlgn val="ctr"/>
        <c:lblOffset val="100"/>
        <c:noMultiLvlLbl val="0"/>
      </c:catAx>
      <c:valAx>
        <c:axId val="41109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9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1380.1869999999999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89648"/>
        <c:axId val="411092784"/>
      </c:barChart>
      <c:catAx>
        <c:axId val="41108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2784"/>
        <c:crosses val="autoZero"/>
        <c:auto val="1"/>
        <c:lblAlgn val="ctr"/>
        <c:lblOffset val="100"/>
        <c:noMultiLvlLbl val="0"/>
      </c:catAx>
      <c:valAx>
        <c:axId val="411092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8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82.752716000000007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772032"/>
        <c:axId val="569773208"/>
      </c:barChart>
      <c:catAx>
        <c:axId val="5697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773208"/>
        <c:crosses val="autoZero"/>
        <c:auto val="1"/>
        <c:lblAlgn val="ctr"/>
        <c:lblOffset val="100"/>
        <c:noMultiLvlLbl val="0"/>
      </c:catAx>
      <c:valAx>
        <c:axId val="56977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7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50.347774999999999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772816"/>
        <c:axId val="569773600"/>
      </c:barChart>
      <c:catAx>
        <c:axId val="5697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773600"/>
        <c:crosses val="autoZero"/>
        <c:auto val="1"/>
        <c:lblAlgn val="ctr"/>
        <c:lblOffset val="100"/>
        <c:noMultiLvlLbl val="0"/>
      </c:catAx>
      <c:valAx>
        <c:axId val="56977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77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4.1253276000000003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770464"/>
        <c:axId val="569770856"/>
      </c:barChart>
      <c:catAx>
        <c:axId val="56977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770856"/>
        <c:crosses val="autoZero"/>
        <c:auto val="1"/>
        <c:lblAlgn val="ctr"/>
        <c:lblOffset val="100"/>
        <c:noMultiLvlLbl val="0"/>
      </c:catAx>
      <c:valAx>
        <c:axId val="569770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7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227.82114999999999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2448"/>
        <c:axId val="571602840"/>
      </c:barChart>
      <c:catAx>
        <c:axId val="57160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2840"/>
        <c:crosses val="autoZero"/>
        <c:auto val="1"/>
        <c:lblAlgn val="ctr"/>
        <c:lblOffset val="100"/>
        <c:noMultiLvlLbl val="0"/>
      </c:catAx>
      <c:valAx>
        <c:axId val="571602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4.8045520000000001E-3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6760"/>
        <c:axId val="571605976"/>
      </c:barChart>
      <c:catAx>
        <c:axId val="57160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5976"/>
        <c:crosses val="autoZero"/>
        <c:auto val="1"/>
        <c:lblAlgn val="ctr"/>
        <c:lblOffset val="100"/>
        <c:noMultiLvlLbl val="0"/>
      </c:catAx>
      <c:valAx>
        <c:axId val="57160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1.1708708000000001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6368"/>
        <c:axId val="571601272"/>
      </c:barChart>
      <c:catAx>
        <c:axId val="57160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1272"/>
        <c:crosses val="autoZero"/>
        <c:auto val="1"/>
        <c:lblAlgn val="ctr"/>
        <c:lblOffset val="100"/>
        <c:noMultiLvlLbl val="0"/>
      </c:catAx>
      <c:valAx>
        <c:axId val="571601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9.6162480000000006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44912"/>
        <c:axId val="806245304"/>
      </c:barChart>
      <c:catAx>
        <c:axId val="80624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45304"/>
        <c:crosses val="autoZero"/>
        <c:auto val="1"/>
        <c:lblAlgn val="ctr"/>
        <c:lblOffset val="100"/>
        <c:noMultiLvlLbl val="0"/>
      </c:catAx>
      <c:valAx>
        <c:axId val="806245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4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114.599174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5584"/>
        <c:axId val="571604800"/>
      </c:barChart>
      <c:catAx>
        <c:axId val="57160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4800"/>
        <c:crosses val="autoZero"/>
        <c:auto val="1"/>
        <c:lblAlgn val="ctr"/>
        <c:lblOffset val="100"/>
        <c:noMultiLvlLbl val="0"/>
      </c:catAx>
      <c:valAx>
        <c:axId val="57160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31.678532000000001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0488"/>
        <c:axId val="571603624"/>
      </c:barChart>
      <c:catAx>
        <c:axId val="57160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3624"/>
        <c:crosses val="autoZero"/>
        <c:auto val="1"/>
        <c:lblAlgn val="ctr"/>
        <c:lblOffset val="100"/>
        <c:noMultiLvlLbl val="0"/>
      </c:catAx>
      <c:valAx>
        <c:axId val="5716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6.3470000000000004</c:v>
                </c:pt>
                <c:pt idx="1">
                  <c:v>19.837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601664"/>
        <c:axId val="571600880"/>
      </c:barChart>
      <c:catAx>
        <c:axId val="57160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0880"/>
        <c:crosses val="autoZero"/>
        <c:auto val="1"/>
        <c:lblAlgn val="ctr"/>
        <c:lblOffset val="100"/>
        <c:noMultiLvlLbl val="0"/>
      </c:catAx>
      <c:valAx>
        <c:axId val="57160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3.5382058999999999</c:v>
                </c:pt>
                <c:pt idx="1">
                  <c:v>3.5106614</c:v>
                </c:pt>
                <c:pt idx="2">
                  <c:v>2.6855384999999998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270.08100000000002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4016"/>
        <c:axId val="812021752"/>
      </c:barChart>
      <c:catAx>
        <c:axId val="57160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1752"/>
        <c:crosses val="autoZero"/>
        <c:auto val="1"/>
        <c:lblAlgn val="ctr"/>
        <c:lblOffset val="100"/>
        <c:noMultiLvlLbl val="0"/>
      </c:catAx>
      <c:valAx>
        <c:axId val="812021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6.3368390000000003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4888"/>
        <c:axId val="812020576"/>
      </c:barChart>
      <c:catAx>
        <c:axId val="81202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0576"/>
        <c:crosses val="autoZero"/>
        <c:auto val="1"/>
        <c:lblAlgn val="ctr"/>
        <c:lblOffset val="100"/>
        <c:noMultiLvlLbl val="0"/>
      </c:catAx>
      <c:valAx>
        <c:axId val="81202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78.234999999999999</c:v>
                </c:pt>
                <c:pt idx="1">
                  <c:v>7.1150000000000002</c:v>
                </c:pt>
                <c:pt idx="2">
                  <c:v>14.65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024496"/>
        <c:axId val="812026848"/>
      </c:barChart>
      <c:catAx>
        <c:axId val="81202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6848"/>
        <c:crosses val="autoZero"/>
        <c:auto val="1"/>
        <c:lblAlgn val="ctr"/>
        <c:lblOffset val="100"/>
        <c:noMultiLvlLbl val="0"/>
      </c:catAx>
      <c:valAx>
        <c:axId val="81202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813.72540000000004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0968"/>
        <c:axId val="812021360"/>
      </c:barChart>
      <c:catAx>
        <c:axId val="81202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1360"/>
        <c:crosses val="autoZero"/>
        <c:auto val="1"/>
        <c:lblAlgn val="ctr"/>
        <c:lblOffset val="100"/>
        <c:noMultiLvlLbl val="0"/>
      </c:catAx>
      <c:valAx>
        <c:axId val="81202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53.654076000000003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6456"/>
        <c:axId val="812022536"/>
      </c:barChart>
      <c:catAx>
        <c:axId val="81202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2536"/>
        <c:crosses val="autoZero"/>
        <c:auto val="1"/>
        <c:lblAlgn val="ctr"/>
        <c:lblOffset val="100"/>
        <c:noMultiLvlLbl val="0"/>
      </c:catAx>
      <c:valAx>
        <c:axId val="812022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242.69334000000001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2928"/>
        <c:axId val="812023320"/>
      </c:barChart>
      <c:catAx>
        <c:axId val="81202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3320"/>
        <c:crosses val="autoZero"/>
        <c:auto val="1"/>
        <c:lblAlgn val="ctr"/>
        <c:lblOffset val="100"/>
        <c:noMultiLvlLbl val="0"/>
      </c:catAx>
      <c:valAx>
        <c:axId val="81202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1.637672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3592"/>
        <c:axId val="184050456"/>
      </c:barChart>
      <c:catAx>
        <c:axId val="18405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50456"/>
        <c:crosses val="autoZero"/>
        <c:auto val="1"/>
        <c:lblAlgn val="ctr"/>
        <c:lblOffset val="100"/>
        <c:noMultiLvlLbl val="0"/>
      </c:catAx>
      <c:valAx>
        <c:axId val="18405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2509.1882000000001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19792"/>
        <c:axId val="812024104"/>
      </c:barChart>
      <c:catAx>
        <c:axId val="81201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4104"/>
        <c:crosses val="autoZero"/>
        <c:auto val="1"/>
        <c:lblAlgn val="ctr"/>
        <c:lblOffset val="100"/>
        <c:noMultiLvlLbl val="0"/>
      </c:catAx>
      <c:valAx>
        <c:axId val="812024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1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6.3915579999999999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919120"/>
        <c:axId val="806914416"/>
      </c:barChart>
      <c:catAx>
        <c:axId val="8069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914416"/>
        <c:crosses val="autoZero"/>
        <c:auto val="1"/>
        <c:lblAlgn val="ctr"/>
        <c:lblOffset val="100"/>
        <c:noMultiLvlLbl val="0"/>
      </c:catAx>
      <c:valAx>
        <c:axId val="80691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91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0.66420460000000003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919512"/>
        <c:axId val="806914808"/>
      </c:barChart>
      <c:catAx>
        <c:axId val="80691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914808"/>
        <c:crosses val="autoZero"/>
        <c:auto val="1"/>
        <c:lblAlgn val="ctr"/>
        <c:lblOffset val="100"/>
        <c:noMultiLvlLbl val="0"/>
      </c:catAx>
      <c:valAx>
        <c:axId val="80691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91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105.29472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0848"/>
        <c:axId val="184051632"/>
      </c:barChart>
      <c:catAx>
        <c:axId val="1840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51632"/>
        <c:crosses val="autoZero"/>
        <c:auto val="1"/>
        <c:lblAlgn val="ctr"/>
        <c:lblOffset val="100"/>
        <c:noMultiLvlLbl val="0"/>
      </c:catAx>
      <c:valAx>
        <c:axId val="18405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0.61567519999999998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0064"/>
        <c:axId val="184053200"/>
      </c:barChart>
      <c:catAx>
        <c:axId val="18405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53200"/>
        <c:crosses val="autoZero"/>
        <c:auto val="1"/>
        <c:lblAlgn val="ctr"/>
        <c:lblOffset val="100"/>
        <c:noMultiLvlLbl val="0"/>
      </c:catAx>
      <c:valAx>
        <c:axId val="184053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8.3139380000000003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46480"/>
        <c:axId val="806246872"/>
      </c:barChart>
      <c:catAx>
        <c:axId val="80624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46872"/>
        <c:crosses val="autoZero"/>
        <c:auto val="1"/>
        <c:lblAlgn val="ctr"/>
        <c:lblOffset val="100"/>
        <c:noMultiLvlLbl val="0"/>
      </c:catAx>
      <c:valAx>
        <c:axId val="80624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4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0.66420460000000003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1048"/>
        <c:axId val="37081440"/>
      </c:barChart>
      <c:catAx>
        <c:axId val="3708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1440"/>
        <c:crosses val="autoZero"/>
        <c:auto val="1"/>
        <c:lblAlgn val="ctr"/>
        <c:lblOffset val="100"/>
        <c:noMultiLvlLbl val="0"/>
      </c:catAx>
      <c:valAx>
        <c:axId val="3708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200.29596000000001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3008"/>
        <c:axId val="37080656"/>
      </c:barChart>
      <c:catAx>
        <c:axId val="370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656"/>
        <c:crosses val="autoZero"/>
        <c:auto val="1"/>
        <c:lblAlgn val="ctr"/>
        <c:lblOffset val="100"/>
        <c:noMultiLvlLbl val="0"/>
      </c:catAx>
      <c:valAx>
        <c:axId val="3708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3.0611693999999998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2224"/>
        <c:axId val="37081832"/>
      </c:barChart>
      <c:catAx>
        <c:axId val="3708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1832"/>
        <c:crosses val="autoZero"/>
        <c:auto val="1"/>
        <c:lblAlgn val="ctr"/>
        <c:lblOffset val="100"/>
        <c:noMultiLvlLbl val="0"/>
      </c:catAx>
      <c:valAx>
        <c:axId val="3708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안명학, ID : H1800160)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10월 26일 13:37:49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813.72540000000004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27.216992999999999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9.6162480000000006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78.234999999999999</v>
      </c>
      <c r="G8" s="59">
        <f>'DRIs DATA 입력'!G8</f>
        <v>7.1150000000000002</v>
      </c>
      <c r="H8" s="59">
        <f>'DRIs DATA 입력'!H8</f>
        <v>14.65</v>
      </c>
      <c r="I8" s="46"/>
      <c r="J8" s="59" t="s">
        <v>216</v>
      </c>
      <c r="K8" s="59">
        <f>'DRIs DATA 입력'!K8</f>
        <v>6.3470000000000004</v>
      </c>
      <c r="L8" s="59">
        <f>'DRIs DATA 입력'!L8</f>
        <v>19.837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270.08100000000002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6.3368390000000003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1.637672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105.29472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53.654076000000003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0.75646250000000004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0.61567519999999998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8.3139380000000003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0.66420460000000003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200.29596000000001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3.0611693999999998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0.86606353999999997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0.93136364000000005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242.69334000000001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468.56349999999998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2509.1882000000001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1380.1869999999999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82.752716000000007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50.347774999999999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6.3915579999999999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4.1253276000000003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227.82114999999999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4.8045520000000001E-3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1.1708708000000001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114.599174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31.678532000000001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8" sqref="G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320</v>
      </c>
      <c r="B1" s="61" t="s">
        <v>321</v>
      </c>
      <c r="G1" s="62" t="s">
        <v>322</v>
      </c>
      <c r="H1" s="61" t="s">
        <v>323</v>
      </c>
    </row>
    <row r="3" spans="1:27" x14ac:dyDescent="0.3">
      <c r="A3" s="71" t="s">
        <v>291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292</v>
      </c>
      <c r="B4" s="69"/>
      <c r="C4" s="69"/>
      <c r="E4" s="66" t="s">
        <v>324</v>
      </c>
      <c r="F4" s="67"/>
      <c r="G4" s="67"/>
      <c r="H4" s="68"/>
      <c r="J4" s="66" t="s">
        <v>293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294</v>
      </c>
      <c r="V4" s="69"/>
      <c r="W4" s="69"/>
      <c r="X4" s="69"/>
      <c r="Y4" s="69"/>
      <c r="Z4" s="69"/>
    </row>
    <row r="5" spans="1:27" x14ac:dyDescent="0.3">
      <c r="A5" s="65"/>
      <c r="B5" s="65" t="s">
        <v>325</v>
      </c>
      <c r="C5" s="65" t="s">
        <v>277</v>
      </c>
      <c r="E5" s="65"/>
      <c r="F5" s="65" t="s">
        <v>326</v>
      </c>
      <c r="G5" s="65" t="s">
        <v>327</v>
      </c>
      <c r="H5" s="65" t="s">
        <v>46</v>
      </c>
      <c r="J5" s="65"/>
      <c r="K5" s="65" t="s">
        <v>295</v>
      </c>
      <c r="L5" s="65" t="s">
        <v>296</v>
      </c>
      <c r="N5" s="65"/>
      <c r="O5" s="65" t="s">
        <v>278</v>
      </c>
      <c r="P5" s="65" t="s">
        <v>284</v>
      </c>
      <c r="Q5" s="65" t="s">
        <v>287</v>
      </c>
      <c r="R5" s="65" t="s">
        <v>328</v>
      </c>
      <c r="S5" s="65" t="s">
        <v>277</v>
      </c>
      <c r="U5" s="65"/>
      <c r="V5" s="65" t="s">
        <v>278</v>
      </c>
      <c r="W5" s="65" t="s">
        <v>329</v>
      </c>
      <c r="X5" s="65" t="s">
        <v>287</v>
      </c>
      <c r="Y5" s="65" t="s">
        <v>283</v>
      </c>
      <c r="Z5" s="65" t="s">
        <v>277</v>
      </c>
    </row>
    <row r="6" spans="1:27" x14ac:dyDescent="0.3">
      <c r="A6" s="65" t="s">
        <v>292</v>
      </c>
      <c r="B6" s="65">
        <v>2200</v>
      </c>
      <c r="C6" s="65">
        <v>813.72540000000004</v>
      </c>
      <c r="E6" s="65" t="s">
        <v>297</v>
      </c>
      <c r="F6" s="65">
        <v>55</v>
      </c>
      <c r="G6" s="65">
        <v>15</v>
      </c>
      <c r="H6" s="65">
        <v>7</v>
      </c>
      <c r="J6" s="65" t="s">
        <v>330</v>
      </c>
      <c r="K6" s="65">
        <v>0.1</v>
      </c>
      <c r="L6" s="65">
        <v>4</v>
      </c>
      <c r="N6" s="65" t="s">
        <v>298</v>
      </c>
      <c r="O6" s="65">
        <v>50</v>
      </c>
      <c r="P6" s="65">
        <v>60</v>
      </c>
      <c r="Q6" s="65">
        <v>0</v>
      </c>
      <c r="R6" s="65">
        <v>0</v>
      </c>
      <c r="S6" s="65">
        <v>27.216992999999999</v>
      </c>
      <c r="U6" s="65" t="s">
        <v>331</v>
      </c>
      <c r="V6" s="65">
        <v>0</v>
      </c>
      <c r="W6" s="65">
        <v>0</v>
      </c>
      <c r="X6" s="65">
        <v>25</v>
      </c>
      <c r="Y6" s="65">
        <v>0</v>
      </c>
      <c r="Z6" s="65">
        <v>9.6162480000000006</v>
      </c>
    </row>
    <row r="7" spans="1:27" x14ac:dyDescent="0.3">
      <c r="E7" s="65" t="s">
        <v>332</v>
      </c>
      <c r="F7" s="65">
        <v>65</v>
      </c>
      <c r="G7" s="65">
        <v>30</v>
      </c>
      <c r="H7" s="65">
        <v>20</v>
      </c>
      <c r="J7" s="65" t="s">
        <v>332</v>
      </c>
      <c r="K7" s="65">
        <v>1</v>
      </c>
      <c r="L7" s="65">
        <v>10</v>
      </c>
    </row>
    <row r="8" spans="1:27" x14ac:dyDescent="0.3">
      <c r="E8" s="65" t="s">
        <v>333</v>
      </c>
      <c r="F8" s="65">
        <v>78.234999999999999</v>
      </c>
      <c r="G8" s="65">
        <v>7.1150000000000002</v>
      </c>
      <c r="H8" s="65">
        <v>14.65</v>
      </c>
      <c r="J8" s="65" t="s">
        <v>299</v>
      </c>
      <c r="K8" s="65">
        <v>6.3470000000000004</v>
      </c>
      <c r="L8" s="65">
        <v>19.837</v>
      </c>
    </row>
    <row r="13" spans="1:27" x14ac:dyDescent="0.3">
      <c r="A13" s="70" t="s">
        <v>334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335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336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278</v>
      </c>
      <c r="C15" s="65" t="s">
        <v>329</v>
      </c>
      <c r="D15" s="65" t="s">
        <v>287</v>
      </c>
      <c r="E15" s="65" t="s">
        <v>283</v>
      </c>
      <c r="F15" s="65" t="s">
        <v>277</v>
      </c>
      <c r="H15" s="65"/>
      <c r="I15" s="65" t="s">
        <v>337</v>
      </c>
      <c r="J15" s="65" t="s">
        <v>284</v>
      </c>
      <c r="K15" s="65" t="s">
        <v>287</v>
      </c>
      <c r="L15" s="65" t="s">
        <v>283</v>
      </c>
      <c r="M15" s="65" t="s">
        <v>338</v>
      </c>
      <c r="O15" s="65"/>
      <c r="P15" s="65" t="s">
        <v>337</v>
      </c>
      <c r="Q15" s="65" t="s">
        <v>329</v>
      </c>
      <c r="R15" s="65" t="s">
        <v>287</v>
      </c>
      <c r="S15" s="65" t="s">
        <v>283</v>
      </c>
      <c r="T15" s="65" t="s">
        <v>277</v>
      </c>
      <c r="V15" s="65"/>
      <c r="W15" s="65" t="s">
        <v>278</v>
      </c>
      <c r="X15" s="65" t="s">
        <v>329</v>
      </c>
      <c r="Y15" s="65" t="s">
        <v>287</v>
      </c>
      <c r="Z15" s="65" t="s">
        <v>328</v>
      </c>
      <c r="AA15" s="65" t="s">
        <v>338</v>
      </c>
    </row>
    <row r="16" spans="1:27" x14ac:dyDescent="0.3">
      <c r="A16" s="65" t="s">
        <v>339</v>
      </c>
      <c r="B16" s="65">
        <v>530</v>
      </c>
      <c r="C16" s="65">
        <v>750</v>
      </c>
      <c r="D16" s="65">
        <v>0</v>
      </c>
      <c r="E16" s="65">
        <v>3000</v>
      </c>
      <c r="F16" s="65">
        <v>270.08100000000002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6.3368390000000003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1.637672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105.29472</v>
      </c>
    </row>
    <row r="23" spans="1:62" x14ac:dyDescent="0.3">
      <c r="A23" s="70" t="s">
        <v>302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279</v>
      </c>
      <c r="B24" s="69"/>
      <c r="C24" s="69"/>
      <c r="D24" s="69"/>
      <c r="E24" s="69"/>
      <c r="F24" s="69"/>
      <c r="H24" s="69" t="s">
        <v>303</v>
      </c>
      <c r="I24" s="69"/>
      <c r="J24" s="69"/>
      <c r="K24" s="69"/>
      <c r="L24" s="69"/>
      <c r="M24" s="69"/>
      <c r="O24" s="69" t="s">
        <v>304</v>
      </c>
      <c r="P24" s="69"/>
      <c r="Q24" s="69"/>
      <c r="R24" s="69"/>
      <c r="S24" s="69"/>
      <c r="T24" s="69"/>
      <c r="V24" s="69" t="s">
        <v>280</v>
      </c>
      <c r="W24" s="69"/>
      <c r="X24" s="69"/>
      <c r="Y24" s="69"/>
      <c r="Z24" s="69"/>
      <c r="AA24" s="69"/>
      <c r="AC24" s="69" t="s">
        <v>305</v>
      </c>
      <c r="AD24" s="69"/>
      <c r="AE24" s="69"/>
      <c r="AF24" s="69"/>
      <c r="AG24" s="69"/>
      <c r="AH24" s="69"/>
      <c r="AJ24" s="69" t="s">
        <v>281</v>
      </c>
      <c r="AK24" s="69"/>
      <c r="AL24" s="69"/>
      <c r="AM24" s="69"/>
      <c r="AN24" s="69"/>
      <c r="AO24" s="69"/>
      <c r="AQ24" s="69" t="s">
        <v>282</v>
      </c>
      <c r="AR24" s="69"/>
      <c r="AS24" s="69"/>
      <c r="AT24" s="69"/>
      <c r="AU24" s="69"/>
      <c r="AV24" s="69"/>
      <c r="AX24" s="69" t="s">
        <v>306</v>
      </c>
      <c r="AY24" s="69"/>
      <c r="AZ24" s="69"/>
      <c r="BA24" s="69"/>
      <c r="BB24" s="69"/>
      <c r="BC24" s="69"/>
      <c r="BE24" s="69" t="s">
        <v>307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278</v>
      </c>
      <c r="C25" s="65" t="s">
        <v>284</v>
      </c>
      <c r="D25" s="65" t="s">
        <v>287</v>
      </c>
      <c r="E25" s="65" t="s">
        <v>328</v>
      </c>
      <c r="F25" s="65" t="s">
        <v>338</v>
      </c>
      <c r="H25" s="65"/>
      <c r="I25" s="65" t="s">
        <v>337</v>
      </c>
      <c r="J25" s="65" t="s">
        <v>284</v>
      </c>
      <c r="K25" s="65" t="s">
        <v>340</v>
      </c>
      <c r="L25" s="65" t="s">
        <v>283</v>
      </c>
      <c r="M25" s="65" t="s">
        <v>277</v>
      </c>
      <c r="O25" s="65"/>
      <c r="P25" s="65" t="s">
        <v>337</v>
      </c>
      <c r="Q25" s="65" t="s">
        <v>284</v>
      </c>
      <c r="R25" s="65" t="s">
        <v>340</v>
      </c>
      <c r="S25" s="65" t="s">
        <v>283</v>
      </c>
      <c r="T25" s="65" t="s">
        <v>277</v>
      </c>
      <c r="V25" s="65"/>
      <c r="W25" s="65" t="s">
        <v>278</v>
      </c>
      <c r="X25" s="65" t="s">
        <v>329</v>
      </c>
      <c r="Y25" s="65" t="s">
        <v>287</v>
      </c>
      <c r="Z25" s="65" t="s">
        <v>283</v>
      </c>
      <c r="AA25" s="65" t="s">
        <v>277</v>
      </c>
      <c r="AC25" s="65"/>
      <c r="AD25" s="65" t="s">
        <v>337</v>
      </c>
      <c r="AE25" s="65" t="s">
        <v>329</v>
      </c>
      <c r="AF25" s="65" t="s">
        <v>340</v>
      </c>
      <c r="AG25" s="65" t="s">
        <v>283</v>
      </c>
      <c r="AH25" s="65" t="s">
        <v>338</v>
      </c>
      <c r="AJ25" s="65"/>
      <c r="AK25" s="65" t="s">
        <v>278</v>
      </c>
      <c r="AL25" s="65" t="s">
        <v>284</v>
      </c>
      <c r="AM25" s="65" t="s">
        <v>287</v>
      </c>
      <c r="AN25" s="65" t="s">
        <v>283</v>
      </c>
      <c r="AO25" s="65" t="s">
        <v>338</v>
      </c>
      <c r="AQ25" s="65"/>
      <c r="AR25" s="65" t="s">
        <v>278</v>
      </c>
      <c r="AS25" s="65" t="s">
        <v>329</v>
      </c>
      <c r="AT25" s="65" t="s">
        <v>287</v>
      </c>
      <c r="AU25" s="65" t="s">
        <v>328</v>
      </c>
      <c r="AV25" s="65" t="s">
        <v>277</v>
      </c>
      <c r="AX25" s="65"/>
      <c r="AY25" s="65" t="s">
        <v>278</v>
      </c>
      <c r="AZ25" s="65" t="s">
        <v>284</v>
      </c>
      <c r="BA25" s="65" t="s">
        <v>287</v>
      </c>
      <c r="BB25" s="65" t="s">
        <v>283</v>
      </c>
      <c r="BC25" s="65" t="s">
        <v>277</v>
      </c>
      <c r="BE25" s="65"/>
      <c r="BF25" s="65" t="s">
        <v>278</v>
      </c>
      <c r="BG25" s="65" t="s">
        <v>284</v>
      </c>
      <c r="BH25" s="65" t="s">
        <v>287</v>
      </c>
      <c r="BI25" s="65" t="s">
        <v>283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53.654076000000003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0.75646250000000004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0.61567519999999998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8.3139380000000003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0.66420460000000003</v>
      </c>
      <c r="AJ26" s="65" t="s">
        <v>285</v>
      </c>
      <c r="AK26" s="65">
        <v>320</v>
      </c>
      <c r="AL26" s="65">
        <v>400</v>
      </c>
      <c r="AM26" s="65">
        <v>0</v>
      </c>
      <c r="AN26" s="65">
        <v>1000</v>
      </c>
      <c r="AO26" s="65">
        <v>200.29596000000001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3.0611693999999998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0.86606353999999997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0.93136364000000005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308</v>
      </c>
      <c r="B34" s="69"/>
      <c r="C34" s="69"/>
      <c r="D34" s="69"/>
      <c r="E34" s="69"/>
      <c r="F34" s="69"/>
      <c r="H34" s="69" t="s">
        <v>341</v>
      </c>
      <c r="I34" s="69"/>
      <c r="J34" s="69"/>
      <c r="K34" s="69"/>
      <c r="L34" s="69"/>
      <c r="M34" s="69"/>
      <c r="O34" s="69" t="s">
        <v>342</v>
      </c>
      <c r="P34" s="69"/>
      <c r="Q34" s="69"/>
      <c r="R34" s="69"/>
      <c r="S34" s="69"/>
      <c r="T34" s="69"/>
      <c r="V34" s="69" t="s">
        <v>343</v>
      </c>
      <c r="W34" s="69"/>
      <c r="X34" s="69"/>
      <c r="Y34" s="69"/>
      <c r="Z34" s="69"/>
      <c r="AA34" s="69"/>
      <c r="AC34" s="69" t="s">
        <v>309</v>
      </c>
      <c r="AD34" s="69"/>
      <c r="AE34" s="69"/>
      <c r="AF34" s="69"/>
      <c r="AG34" s="69"/>
      <c r="AH34" s="69"/>
      <c r="AJ34" s="69" t="s">
        <v>344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278</v>
      </c>
      <c r="C35" s="65" t="s">
        <v>284</v>
      </c>
      <c r="D35" s="65" t="s">
        <v>287</v>
      </c>
      <c r="E35" s="65" t="s">
        <v>283</v>
      </c>
      <c r="F35" s="65" t="s">
        <v>277</v>
      </c>
      <c r="H35" s="65"/>
      <c r="I35" s="65" t="s">
        <v>278</v>
      </c>
      <c r="J35" s="65" t="s">
        <v>284</v>
      </c>
      <c r="K35" s="65" t="s">
        <v>287</v>
      </c>
      <c r="L35" s="65" t="s">
        <v>283</v>
      </c>
      <c r="M35" s="65" t="s">
        <v>277</v>
      </c>
      <c r="O35" s="65"/>
      <c r="P35" s="65" t="s">
        <v>278</v>
      </c>
      <c r="Q35" s="65" t="s">
        <v>284</v>
      </c>
      <c r="R35" s="65" t="s">
        <v>287</v>
      </c>
      <c r="S35" s="65" t="s">
        <v>283</v>
      </c>
      <c r="T35" s="65" t="s">
        <v>277</v>
      </c>
      <c r="V35" s="65"/>
      <c r="W35" s="65" t="s">
        <v>278</v>
      </c>
      <c r="X35" s="65" t="s">
        <v>284</v>
      </c>
      <c r="Y35" s="65" t="s">
        <v>287</v>
      </c>
      <c r="Z35" s="65" t="s">
        <v>283</v>
      </c>
      <c r="AA35" s="65" t="s">
        <v>277</v>
      </c>
      <c r="AC35" s="65"/>
      <c r="AD35" s="65" t="s">
        <v>278</v>
      </c>
      <c r="AE35" s="65" t="s">
        <v>284</v>
      </c>
      <c r="AF35" s="65" t="s">
        <v>287</v>
      </c>
      <c r="AG35" s="65" t="s">
        <v>283</v>
      </c>
      <c r="AH35" s="65" t="s">
        <v>277</v>
      </c>
      <c r="AJ35" s="65"/>
      <c r="AK35" s="65" t="s">
        <v>278</v>
      </c>
      <c r="AL35" s="65" t="s">
        <v>284</v>
      </c>
      <c r="AM35" s="65" t="s">
        <v>287</v>
      </c>
      <c r="AN35" s="65" t="s">
        <v>283</v>
      </c>
      <c r="AO35" s="65" t="s">
        <v>277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242.69334000000001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468.56349999999998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2509.1882000000001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1380.1869999999999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82.752716000000007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50.347774999999999</v>
      </c>
    </row>
    <row r="43" spans="1:68" x14ac:dyDescent="0.3">
      <c r="A43" s="70" t="s">
        <v>288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310</v>
      </c>
      <c r="B44" s="69"/>
      <c r="C44" s="69"/>
      <c r="D44" s="69"/>
      <c r="E44" s="69"/>
      <c r="F44" s="69"/>
      <c r="H44" s="69" t="s">
        <v>311</v>
      </c>
      <c r="I44" s="69"/>
      <c r="J44" s="69"/>
      <c r="K44" s="69"/>
      <c r="L44" s="69"/>
      <c r="M44" s="69"/>
      <c r="O44" s="69" t="s">
        <v>312</v>
      </c>
      <c r="P44" s="69"/>
      <c r="Q44" s="69"/>
      <c r="R44" s="69"/>
      <c r="S44" s="69"/>
      <c r="T44" s="69"/>
      <c r="V44" s="69" t="s">
        <v>313</v>
      </c>
      <c r="W44" s="69"/>
      <c r="X44" s="69"/>
      <c r="Y44" s="69"/>
      <c r="Z44" s="69"/>
      <c r="AA44" s="69"/>
      <c r="AC44" s="69" t="s">
        <v>314</v>
      </c>
      <c r="AD44" s="69"/>
      <c r="AE44" s="69"/>
      <c r="AF44" s="69"/>
      <c r="AG44" s="69"/>
      <c r="AH44" s="69"/>
      <c r="AJ44" s="69" t="s">
        <v>289</v>
      </c>
      <c r="AK44" s="69"/>
      <c r="AL44" s="69"/>
      <c r="AM44" s="69"/>
      <c r="AN44" s="69"/>
      <c r="AO44" s="69"/>
      <c r="AQ44" s="69" t="s">
        <v>315</v>
      </c>
      <c r="AR44" s="69"/>
      <c r="AS44" s="69"/>
      <c r="AT44" s="69"/>
      <c r="AU44" s="69"/>
      <c r="AV44" s="69"/>
      <c r="AX44" s="69" t="s">
        <v>290</v>
      </c>
      <c r="AY44" s="69"/>
      <c r="AZ44" s="69"/>
      <c r="BA44" s="69"/>
      <c r="BB44" s="69"/>
      <c r="BC44" s="69"/>
      <c r="BE44" s="69" t="s">
        <v>316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278</v>
      </c>
      <c r="C45" s="65" t="s">
        <v>284</v>
      </c>
      <c r="D45" s="65" t="s">
        <v>287</v>
      </c>
      <c r="E45" s="65" t="s">
        <v>283</v>
      </c>
      <c r="F45" s="65" t="s">
        <v>277</v>
      </c>
      <c r="H45" s="65"/>
      <c r="I45" s="65" t="s">
        <v>278</v>
      </c>
      <c r="J45" s="65" t="s">
        <v>284</v>
      </c>
      <c r="K45" s="65" t="s">
        <v>287</v>
      </c>
      <c r="L45" s="65" t="s">
        <v>283</v>
      </c>
      <c r="M45" s="65" t="s">
        <v>277</v>
      </c>
      <c r="O45" s="65"/>
      <c r="P45" s="65" t="s">
        <v>278</v>
      </c>
      <c r="Q45" s="65" t="s">
        <v>284</v>
      </c>
      <c r="R45" s="65" t="s">
        <v>287</v>
      </c>
      <c r="S45" s="65" t="s">
        <v>283</v>
      </c>
      <c r="T45" s="65" t="s">
        <v>277</v>
      </c>
      <c r="V45" s="65"/>
      <c r="W45" s="65" t="s">
        <v>278</v>
      </c>
      <c r="X45" s="65" t="s">
        <v>284</v>
      </c>
      <c r="Y45" s="65" t="s">
        <v>287</v>
      </c>
      <c r="Z45" s="65" t="s">
        <v>283</v>
      </c>
      <c r="AA45" s="65" t="s">
        <v>277</v>
      </c>
      <c r="AC45" s="65"/>
      <c r="AD45" s="65" t="s">
        <v>278</v>
      </c>
      <c r="AE45" s="65" t="s">
        <v>284</v>
      </c>
      <c r="AF45" s="65" t="s">
        <v>287</v>
      </c>
      <c r="AG45" s="65" t="s">
        <v>283</v>
      </c>
      <c r="AH45" s="65" t="s">
        <v>277</v>
      </c>
      <c r="AJ45" s="65"/>
      <c r="AK45" s="65" t="s">
        <v>278</v>
      </c>
      <c r="AL45" s="65" t="s">
        <v>284</v>
      </c>
      <c r="AM45" s="65" t="s">
        <v>287</v>
      </c>
      <c r="AN45" s="65" t="s">
        <v>283</v>
      </c>
      <c r="AO45" s="65" t="s">
        <v>277</v>
      </c>
      <c r="AQ45" s="65"/>
      <c r="AR45" s="65" t="s">
        <v>278</v>
      </c>
      <c r="AS45" s="65" t="s">
        <v>284</v>
      </c>
      <c r="AT45" s="65" t="s">
        <v>287</v>
      </c>
      <c r="AU45" s="65" t="s">
        <v>283</v>
      </c>
      <c r="AV45" s="65" t="s">
        <v>277</v>
      </c>
      <c r="AX45" s="65"/>
      <c r="AY45" s="65" t="s">
        <v>278</v>
      </c>
      <c r="AZ45" s="65" t="s">
        <v>284</v>
      </c>
      <c r="BA45" s="65" t="s">
        <v>287</v>
      </c>
      <c r="BB45" s="65" t="s">
        <v>283</v>
      </c>
      <c r="BC45" s="65" t="s">
        <v>277</v>
      </c>
      <c r="BE45" s="65"/>
      <c r="BF45" s="65" t="s">
        <v>278</v>
      </c>
      <c r="BG45" s="65" t="s">
        <v>284</v>
      </c>
      <c r="BH45" s="65" t="s">
        <v>287</v>
      </c>
      <c r="BI45" s="65" t="s">
        <v>283</v>
      </c>
      <c r="BJ45" s="65" t="s">
        <v>277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6.3915579999999999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4.1253276000000003</v>
      </c>
      <c r="O46" s="65" t="s">
        <v>317</v>
      </c>
      <c r="P46" s="65">
        <v>600</v>
      </c>
      <c r="Q46" s="65">
        <v>800</v>
      </c>
      <c r="R46" s="65">
        <v>0</v>
      </c>
      <c r="S46" s="65">
        <v>10000</v>
      </c>
      <c r="T46" s="65">
        <v>227.82114999999999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4.8045520000000001E-3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1.1708708000000001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114.599174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31.678532000000001</v>
      </c>
      <c r="AX46" s="65" t="s">
        <v>318</v>
      </c>
      <c r="AY46" s="65"/>
      <c r="AZ46" s="65"/>
      <c r="BA46" s="65"/>
      <c r="BB46" s="65"/>
      <c r="BC46" s="65"/>
      <c r="BE46" s="65" t="s">
        <v>319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0" sqref="D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345</v>
      </c>
      <c r="B2" s="61" t="s">
        <v>346</v>
      </c>
      <c r="C2" s="61" t="s">
        <v>276</v>
      </c>
      <c r="D2" s="61">
        <v>58</v>
      </c>
      <c r="E2" s="61">
        <v>813.72540000000004</v>
      </c>
      <c r="F2" s="61">
        <v>145.34630000000001</v>
      </c>
      <c r="G2" s="61">
        <v>13.219326000000001</v>
      </c>
      <c r="H2" s="61">
        <v>5.9877900000000004</v>
      </c>
      <c r="I2" s="61">
        <v>7.2315364000000004</v>
      </c>
      <c r="J2" s="61">
        <v>27.216992999999999</v>
      </c>
      <c r="K2" s="61">
        <v>15.938971</v>
      </c>
      <c r="L2" s="61">
        <v>11.278024</v>
      </c>
      <c r="M2" s="61">
        <v>9.6162480000000006</v>
      </c>
      <c r="N2" s="61">
        <v>1.300708</v>
      </c>
      <c r="O2" s="61">
        <v>5.2188530000000002</v>
      </c>
      <c r="P2" s="61">
        <v>346.38</v>
      </c>
      <c r="Q2" s="61">
        <v>10.807363</v>
      </c>
      <c r="R2" s="61">
        <v>270.08100000000002</v>
      </c>
      <c r="S2" s="61">
        <v>71.015150000000006</v>
      </c>
      <c r="T2" s="61">
        <v>2388.7892999999999</v>
      </c>
      <c r="U2" s="61">
        <v>1.637672</v>
      </c>
      <c r="V2" s="61">
        <v>6.3368390000000003</v>
      </c>
      <c r="W2" s="61">
        <v>105.29472</v>
      </c>
      <c r="X2" s="61">
        <v>53.654076000000003</v>
      </c>
      <c r="Y2" s="61">
        <v>0.75646250000000004</v>
      </c>
      <c r="Z2" s="61">
        <v>0.61567519999999998</v>
      </c>
      <c r="AA2" s="61">
        <v>8.3139380000000003</v>
      </c>
      <c r="AB2" s="61">
        <v>0.66420460000000003</v>
      </c>
      <c r="AC2" s="61">
        <v>200.29596000000001</v>
      </c>
      <c r="AD2" s="61">
        <v>3.0611693999999998</v>
      </c>
      <c r="AE2" s="61">
        <v>0.86606353999999997</v>
      </c>
      <c r="AF2" s="61">
        <v>0.93136364000000005</v>
      </c>
      <c r="AG2" s="61">
        <v>242.69334000000001</v>
      </c>
      <c r="AH2" s="61">
        <v>136.15294</v>
      </c>
      <c r="AI2" s="61">
        <v>106.54040000000001</v>
      </c>
      <c r="AJ2" s="61">
        <v>468.56349999999998</v>
      </c>
      <c r="AK2" s="61">
        <v>2509.1882000000001</v>
      </c>
      <c r="AL2" s="61">
        <v>82.752716000000007</v>
      </c>
      <c r="AM2" s="61">
        <v>1380.1869999999999</v>
      </c>
      <c r="AN2" s="61">
        <v>50.347774999999999</v>
      </c>
      <c r="AO2" s="61">
        <v>6.3915579999999999</v>
      </c>
      <c r="AP2" s="61">
        <v>5.0124440000000003</v>
      </c>
      <c r="AQ2" s="61">
        <v>1.3791144</v>
      </c>
      <c r="AR2" s="61">
        <v>4.1253276000000003</v>
      </c>
      <c r="AS2" s="61">
        <v>227.82114999999999</v>
      </c>
      <c r="AT2" s="61">
        <v>4.8045520000000001E-3</v>
      </c>
      <c r="AU2" s="61">
        <v>1.1708708000000001</v>
      </c>
      <c r="AV2" s="61">
        <v>114.599174</v>
      </c>
      <c r="AW2" s="61">
        <v>31.678532000000001</v>
      </c>
      <c r="AX2" s="61">
        <v>7.3540060000000004E-2</v>
      </c>
      <c r="AY2" s="61">
        <v>0.26599773999999998</v>
      </c>
      <c r="AZ2" s="61">
        <v>98.366234000000006</v>
      </c>
      <c r="BA2" s="61">
        <v>9.7410479999999993</v>
      </c>
      <c r="BB2" s="61">
        <v>3.5382058999999999</v>
      </c>
      <c r="BC2" s="61">
        <v>3.5106614</v>
      </c>
      <c r="BD2" s="61">
        <v>2.6855384999999998</v>
      </c>
      <c r="BE2" s="61">
        <v>0.18006159999999999</v>
      </c>
      <c r="BF2" s="61">
        <v>0.76069120000000001</v>
      </c>
      <c r="BG2" s="61">
        <v>0</v>
      </c>
      <c r="BH2" s="61">
        <v>1.3098139999999999E-2</v>
      </c>
      <c r="BI2" s="61">
        <v>1.3043999000000001E-2</v>
      </c>
      <c r="BJ2" s="61">
        <v>5.5298433000000001E-2</v>
      </c>
      <c r="BK2" s="61">
        <v>0</v>
      </c>
      <c r="BL2" s="61">
        <v>0.24810294999999999</v>
      </c>
      <c r="BM2" s="61">
        <v>1.4289042999999999</v>
      </c>
      <c r="BN2" s="61">
        <v>0.3419566</v>
      </c>
      <c r="BO2" s="61">
        <v>24.688635000000001</v>
      </c>
      <c r="BP2" s="61">
        <v>3.3379443000000002</v>
      </c>
      <c r="BQ2" s="61">
        <v>7.4389744000000002</v>
      </c>
      <c r="BR2" s="61">
        <v>28.844716999999999</v>
      </c>
      <c r="BS2" s="61">
        <v>17.570795</v>
      </c>
      <c r="BT2" s="61">
        <v>4.6257324000000004</v>
      </c>
      <c r="BU2" s="61">
        <v>4.9062337999999997E-2</v>
      </c>
      <c r="BV2" s="61">
        <v>9.0095074999999997E-3</v>
      </c>
      <c r="BW2" s="61">
        <v>0.31614094999999998</v>
      </c>
      <c r="BX2" s="61">
        <v>0.50725160000000002</v>
      </c>
      <c r="BY2" s="61">
        <v>4.9465022999999997E-2</v>
      </c>
      <c r="BZ2" s="61">
        <v>3.2354186999999999E-4</v>
      </c>
      <c r="CA2" s="61">
        <v>0.26458781999999997</v>
      </c>
      <c r="CB2" s="61">
        <v>2.9110265999999999E-3</v>
      </c>
      <c r="CC2" s="61">
        <v>5.0526590000000003E-2</v>
      </c>
      <c r="CD2" s="61">
        <v>0.48865286000000002</v>
      </c>
      <c r="CE2" s="61">
        <v>5.3536184000000001E-2</v>
      </c>
      <c r="CF2" s="61">
        <v>7.4744859999999996E-2</v>
      </c>
      <c r="CG2" s="61">
        <v>0</v>
      </c>
      <c r="CH2" s="61">
        <v>8.129697E-3</v>
      </c>
      <c r="CI2" s="61">
        <v>7.7246405000000002E-8</v>
      </c>
      <c r="CJ2" s="61">
        <v>1.0927956999999999</v>
      </c>
      <c r="CK2" s="61">
        <v>1.6103237999999999E-2</v>
      </c>
      <c r="CL2" s="61">
        <v>0.45683980000000002</v>
      </c>
      <c r="CM2" s="61">
        <v>1.3648384</v>
      </c>
      <c r="CN2" s="61">
        <v>822.89959999999996</v>
      </c>
      <c r="CO2" s="61">
        <v>1466.6696999999999</v>
      </c>
      <c r="CP2" s="61">
        <v>758.90423999999996</v>
      </c>
      <c r="CQ2" s="61">
        <v>332.29302999999999</v>
      </c>
      <c r="CR2" s="61">
        <v>181.69215</v>
      </c>
      <c r="CS2" s="61">
        <v>154.87411</v>
      </c>
      <c r="CT2" s="61">
        <v>836.07219999999995</v>
      </c>
      <c r="CU2" s="61">
        <v>485.21544999999998</v>
      </c>
      <c r="CV2" s="61">
        <v>496.18117999999998</v>
      </c>
      <c r="CW2" s="61">
        <v>559.32759999999996</v>
      </c>
      <c r="CX2" s="61">
        <v>152.58685</v>
      </c>
      <c r="CY2" s="61">
        <v>1065.6072999999999</v>
      </c>
      <c r="CZ2" s="61">
        <v>554.94055000000003</v>
      </c>
      <c r="DA2" s="61">
        <v>1078.1584</v>
      </c>
      <c r="DB2" s="61">
        <v>1106.4530999999999</v>
      </c>
      <c r="DC2" s="61">
        <v>1478.1051</v>
      </c>
      <c r="DD2" s="61">
        <v>3259.6653000000001</v>
      </c>
      <c r="DE2" s="61">
        <v>532.92870000000005</v>
      </c>
      <c r="DF2" s="61">
        <v>1654.9434000000001</v>
      </c>
      <c r="DG2" s="61">
        <v>669.35680000000002</v>
      </c>
      <c r="DH2" s="61">
        <v>36.083820000000003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9.7410479999999993</v>
      </c>
      <c r="B6">
        <f>BB2</f>
        <v>3.5382058999999999</v>
      </c>
      <c r="C6">
        <f>BC2</f>
        <v>3.5106614</v>
      </c>
      <c r="D6">
        <f>BD2</f>
        <v>2.6855384999999998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5" sqref="K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23581</v>
      </c>
      <c r="C2" s="56">
        <f ca="1">YEAR(TODAY())-YEAR(B2)+IF(TODAY()&gt;=DATE(YEAR(TODAY()),MONTH(B2),DAY(B2)),0,-1)</f>
        <v>58</v>
      </c>
      <c r="E2" s="52">
        <v>163.30000000000001</v>
      </c>
      <c r="F2" s="53" t="s">
        <v>39</v>
      </c>
      <c r="G2" s="52">
        <v>51</v>
      </c>
      <c r="H2" s="51" t="s">
        <v>41</v>
      </c>
      <c r="I2" s="72">
        <f>ROUND(G3/E3^2,1)</f>
        <v>19.100000000000001</v>
      </c>
    </row>
    <row r="3" spans="1:9" x14ac:dyDescent="0.3">
      <c r="E3" s="51">
        <f>E2/100</f>
        <v>1.633</v>
      </c>
      <c r="F3" s="51" t="s">
        <v>40</v>
      </c>
      <c r="G3" s="51">
        <f>G2</f>
        <v>51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안명학, ID : H1800160)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10월 26일 13:37:49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4" sqref="AB1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44860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163.30000000000001</v>
      </c>
      <c r="L12" s="129"/>
      <c r="M12" s="122">
        <f>'개인정보 및 신체계측 입력'!G2</f>
        <v>51</v>
      </c>
      <c r="N12" s="123"/>
      <c r="O12" s="118" t="s">
        <v>271</v>
      </c>
      <c r="P12" s="112"/>
      <c r="Q12" s="115">
        <f>'개인정보 및 신체계측 입력'!I2</f>
        <v>19.100000000000001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안명학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78.234999999999999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7.1150000000000002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14.65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19.8</v>
      </c>
      <c r="L72" s="36" t="s">
        <v>53</v>
      </c>
      <c r="M72" s="36">
        <f>ROUND('DRIs DATA'!K8,1)</f>
        <v>6.3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36.01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52.81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53.65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44.28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30.34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167.28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63.92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2022-10-26T04:49:07Z</cp:lastPrinted>
  <dcterms:created xsi:type="dcterms:W3CDTF">2015-06-13T08:19:18Z</dcterms:created>
  <dcterms:modified xsi:type="dcterms:W3CDTF">2022-10-26T04:50:36Z</dcterms:modified>
</cp:coreProperties>
</file>