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<sst xmlns="http://schemas.openxmlformats.org/spreadsheetml/2006/main" count="692" uniqueCount="342">
  <si>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</si>
  <si>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</si>
  <si>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</si>
  <si>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</si>
  <si>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</si>
  <si>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</si>
  <si>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</si>
  <si>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</si>
  <si>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</si>
  <si>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</si>
  <si>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</si>
  <si>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</si>
  <si>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</si>
  <si>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</si>
  <si>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</si>
  <si>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</si>
  <si>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</si>
  <si>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</si>
  <si>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</si>
  <si>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</si>
  <si>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</si>
  <si>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</si>
  <si>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</si>
  <si>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</si>
  <si>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</si>
  <si>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</si>
  <si>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</si>
  <si>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</si>
  <si>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</si>
  <si>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</si>
  <si>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</si>
  <si>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</si>
  <si>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</si>
  <si>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</si>
  <si>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</si>
  <si>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</si>
  <si>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</si>
  <si>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</si>
  <si>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</si>
  <si>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</si>
  <si>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</si>
  <si>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</si>
  <si>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</si>
  <si>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</si>
  <si>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</si>
  <si>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</si>
  <si>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</si>
  <si>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</si>
  <si>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</si>
  <si>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</si>
  <si>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</si>
  <si>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</si>
  <si>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</si>
  <si>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</si>
  <si>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</si>
  <si>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</si>
  <si>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</si>
  <si>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</si>
  <si>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</si>
  <si>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</si>
  <si>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</si>
  <si>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</si>
  <si>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</si>
  <si>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</si>
  <si>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</si>
  <si>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</si>
  <si>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</si>
  <si>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</si>
  <si>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</si>
  <si>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</si>
  <si>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</si>
  <si>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</si>
  <si>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</si>
  <si>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</si>
  <si>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</si>
  <si>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</si>
  <si>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</si>
  <si>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</si>
  <si>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</si>
  <si>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</si>
  <si>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</si>
  <si>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</si>
  <si>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</si>
  <si>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</si>
  <si>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</si>
  <si>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</si>
  <si>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</si>
  <si>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</si>
  <si>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</si>
  <si>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</si>
  <si>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</si>
  <si>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</si>
  <si>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</si>
  <si>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</si>
  <si>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</si>
  <si>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</si>
  <si>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</si>
  <si>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</si>
  <si>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</si>
  <si>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</si>
  <si>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</si>
  <si>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</si>
  <si>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</si>
  <si>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</si>
  <si>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</si>
  <si>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</si>
  <si>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</si>
  <si>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</si>
  <si>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</si>
  <si>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</si>
  <si>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</si>
  <si>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</si>
  <si>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</si>
  <si>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</si>
  <si>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</si>
  <si>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</si>
  <si>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</si>
  <si>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</si>
  <si>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</si>
  <si>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</si>
  <si>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</si>
  <si>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</si>
  <si>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</si>
  <si>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</si>
  <si>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</si>
  <si>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</si>
  <si>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</si>
  <si>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</si>
  <si>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</si>
  <si>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</si>
  <si>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</si>
  <si>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</si>
  <si>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</si>
  <si>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</si>
  <si>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</si>
  <si>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</si>
  <si>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</si>
  <si>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</si>
  <si>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</si>
  <si>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</si>
  <si>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</si>
  <si>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</si>
  <si>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</si>
  <si>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</si>
  <si>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</si>
  <si>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</si>
  <si>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</si>
  <si>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</si>
  <si>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</si>
  <si>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</si>
  <si>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</si>
  <si>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</si>
  <si>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</si>
  <si>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</si>
  <si>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</si>
  <si>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</si>
  <si>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</si>
  <si>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</si>
  <si>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</si>
  <si>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</si>
  <si>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</si>
  <si>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</si>
  <si>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</si>
  <si>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</si>
  <si>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</si>
  <si>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</si>
  <si>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</si>
  <si>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</si>
  <si>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</si>
  <si>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</si>
  <si>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</si>
  <si>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</si>
  <si>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</si>
  <si>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</si>
  <si>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</si>
  <si>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</si>
  <si>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</si>
  <si>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</si>
  <si>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</si>
  <si>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</si>
  <si>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</si>
  <si>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</si>
  <si>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</si>
  <si>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</si>
  <si>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</si>
  <si>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</si>
  <si>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</si>
  <si>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</si>
  <si>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</si>
  <si>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</si>
  <si>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</si>
  <si>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</si>
  <si>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</si>
  <si>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</si>
  <si>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</si>
  <si>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</si>
  <si>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</si>
  <si>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</si>
  <si>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</si>
  <si>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</si>
  <si>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</si>
  <si>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</si>
  <si>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</si>
  <si>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</si>
  <si>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</si>
  <si>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</si>
  <si>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</si>
  <si>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</si>
  <si>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</si>
  <si>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</si>
  <si>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</si>
  <si>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</si>
  <si>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</si>
  <si>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</si>
  <si>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</si>
  <si>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</si>
  <si>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</si>
  <si>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</si>
  <si>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</si>
  <si>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</si>
  <si>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</si>
  <si>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</si>
  <si>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</si>
  <si>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</si>
  <si>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</si>
  <si>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</si>
  <si>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</si>
  <si>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</si>
  <si>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</si>
  <si>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</si>
  <si>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</si>
  <si>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</si>
  <si>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</si>
  <si>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</si>
  <si>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</si>
  <si>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</si>
  <si>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</si>
  <si>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</si>
  <si>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</si>
  <si>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</si>
  <si>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</si>
  <si>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</si>
  <si>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</si>
  <si>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</si>
  <si>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</si>
  <si>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</si>
  <si>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</si>
  <si>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</si>
  <si>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</si>
  <si>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</si>
  <si>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</si>
  <si>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</si>
  <si>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</si>
  <si>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</si>
  <si>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</si>
  <si>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</si>
  <si>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</si>
  <si>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</si>
  <si>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</si>
  <si>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</si>
  <si>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</si>
  <si>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</si>
  <si>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</si>
  <si>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</si>
  <si>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</si>
  <si>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</si>
  <si>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</si>
  <si>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</si>
  <si>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</si>
  <si>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</si>
  <si>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</si>
  <si>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</si>
  <si>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</si>
  <si>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</si>
  <si>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</si>
  <si>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</si>
  <si>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</si>
  <si>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</si>
  <si>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비타민A(μg RAE/일)</t>
    <phoneticPr fontId="1" type="noConversion"/>
  </si>
  <si>
    <t>비타민C</t>
    <phoneticPr fontId="1" type="noConversion"/>
  </si>
  <si>
    <t>엽산</t>
    <phoneticPr fontId="1" type="noConversion"/>
  </si>
  <si>
    <t>비타민B12</t>
    <phoneticPr fontId="1" type="noConversion"/>
  </si>
  <si>
    <t>엽산(μg DFE/일)</t>
    <phoneticPr fontId="1" type="noConversion"/>
  </si>
  <si>
    <t>다량 무기질</t>
    <phoneticPr fontId="1" type="noConversion"/>
  </si>
  <si>
    <t>충분섭취량</t>
    <phoneticPr fontId="1" type="noConversion"/>
  </si>
  <si>
    <t>미량 무기질</t>
    <phoneticPr fontId="1" type="noConversion"/>
  </si>
  <si>
    <t>요오드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</si>
  <si>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</si>
  <si>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</si>
  <si>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</si>
  <si>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</si>
  <si>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</si>
  <si>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</si>
  <si>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</si>
  <si>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</si>
  <si>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</si>
  <si>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</si>
  <si>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</si>
  <si>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</si>
  <si>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</si>
  <si>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</si>
  <si>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</si>
  <si>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</si>
  <si>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</si>
  <si>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</si>
  <si>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</si>
  <si>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</si>
  <si>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</si>
  <si>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</si>
  <si>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</si>
  <si>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</si>
  <si>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</si>
  <si>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</si>
  <si>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</si>
  <si>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구리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</si>
  <si>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</si>
  <si>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</si>
  <si>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</si>
  <si>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</si>
  <si>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</si>
  <si>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권장섭취량</t>
    <phoneticPr fontId="1" type="noConversion"/>
  </si>
  <si>
    <t>상한섭취량</t>
    <phoneticPr fontId="1" type="noConversion"/>
  </si>
  <si>
    <t>인</t>
    <phoneticPr fontId="1" type="noConversion"/>
  </si>
  <si>
    <t>망간</t>
    <phoneticPr fontId="1" type="noConversion"/>
  </si>
  <si>
    <t>M</t>
  </si>
  <si>
    <t>불포화지방산</t>
    <phoneticPr fontId="1" type="noConversion"/>
  </si>
  <si>
    <t>수용성 비타민</t>
    <phoneticPr fontId="1" type="noConversion"/>
  </si>
  <si>
    <t>리보플라빈</t>
    <phoneticPr fontId="1" type="noConversion"/>
  </si>
  <si>
    <t>니아신</t>
    <phoneticPr fontId="1" type="noConversion"/>
  </si>
  <si>
    <t>아연</t>
    <phoneticPr fontId="1" type="noConversion"/>
  </si>
  <si>
    <t>불소</t>
    <phoneticPr fontId="1" type="noConversion"/>
  </si>
  <si>
    <t>몰리브덴</t>
    <phoneticPr fontId="1" type="noConversion"/>
  </si>
  <si>
    <t>(설문지 : FFQ 95문항 설문지, 사용자 : 김경호, ID : H1800166)</t>
  </si>
  <si>
    <t>2022년 11월 25일 14:21:16</t>
  </si>
  <si>
    <t>n-6불포화</t>
    <phoneticPr fontId="1" type="noConversion"/>
  </si>
  <si>
    <t>섭취비율</t>
    <phoneticPr fontId="1" type="noConversion"/>
  </si>
  <si>
    <t>상한섭취량</t>
    <phoneticPr fontId="1" type="noConversion"/>
  </si>
  <si>
    <t>충분섭취량</t>
    <phoneticPr fontId="1" type="noConversion"/>
  </si>
  <si>
    <t>평균필요량</t>
    <phoneticPr fontId="1" type="noConversion"/>
  </si>
  <si>
    <t>섭취량</t>
    <phoneticPr fontId="1" type="noConversion"/>
  </si>
  <si>
    <t>H1800166</t>
  </si>
  <si>
    <t>김경호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</si>
</sst>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109.08437000000001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78856"/>
        <c:axId val="559180424"/>
      </c:barChart>
      <c:catAx>
        <c:axId val="55917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80424"/>
        <c:crosses val="autoZero"/>
        <c:auto val="1"/>
        <c:lblAlgn val="ctr"/>
        <c:lblOffset val="100"/>
        <c:noMultiLvlLbl val="0"/>
      </c:catAx>
      <c:valAx>
        <c:axId val="55918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78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3.1247066999999999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1486544"/>
        <c:axId val="651487328"/>
      </c:barChart>
      <c:catAx>
        <c:axId val="65148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1487328"/>
        <c:crosses val="autoZero"/>
        <c:auto val="1"/>
        <c:lblAlgn val="ctr"/>
        <c:lblOffset val="100"/>
        <c:noMultiLvlLbl val="0"/>
      </c:catAx>
      <c:valAx>
        <c:axId val="65148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148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1.5879262999999999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1488504"/>
        <c:axId val="553015768"/>
      </c:barChart>
      <c:catAx>
        <c:axId val="65148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015768"/>
        <c:crosses val="autoZero"/>
        <c:auto val="1"/>
        <c:lblAlgn val="ctr"/>
        <c:lblOffset val="100"/>
        <c:noMultiLvlLbl val="0"/>
      </c:catAx>
      <c:valAx>
        <c:axId val="55301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148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1939.0435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619120"/>
        <c:axId val="806617552"/>
      </c:barChart>
      <c:catAx>
        <c:axId val="80661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617552"/>
        <c:crosses val="autoZero"/>
        <c:auto val="1"/>
        <c:lblAlgn val="ctr"/>
        <c:lblOffset val="100"/>
        <c:noMultiLvlLbl val="0"/>
      </c:catAx>
      <c:valAx>
        <c:axId val="80661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61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5370.5492999999997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617944"/>
        <c:axId val="806618728"/>
      </c:barChart>
      <c:catAx>
        <c:axId val="80661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618728"/>
        <c:crosses val="autoZero"/>
        <c:auto val="1"/>
        <c:lblAlgn val="ctr"/>
        <c:lblOffset val="100"/>
        <c:noMultiLvlLbl val="0"/>
      </c:catAx>
      <c:valAx>
        <c:axId val="806618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61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376.04293999999999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619512"/>
        <c:axId val="806620296"/>
      </c:barChart>
      <c:catAx>
        <c:axId val="80661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620296"/>
        <c:crosses val="autoZero"/>
        <c:auto val="1"/>
        <c:lblAlgn val="ctr"/>
        <c:lblOffset val="100"/>
        <c:noMultiLvlLbl val="0"/>
      </c:catAx>
      <c:valAx>
        <c:axId val="806620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61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170.81903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631824"/>
        <c:axId val="808628688"/>
      </c:barChart>
      <c:catAx>
        <c:axId val="80863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8628688"/>
        <c:crosses val="autoZero"/>
        <c:auto val="1"/>
        <c:lblAlgn val="ctr"/>
        <c:lblOffset val="100"/>
        <c:noMultiLvlLbl val="0"/>
      </c:catAx>
      <c:valAx>
        <c:axId val="80862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63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17.775068000000001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629080"/>
        <c:axId val="808629472"/>
      </c:barChart>
      <c:catAx>
        <c:axId val="80862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8629472"/>
        <c:crosses val="autoZero"/>
        <c:auto val="1"/>
        <c:lblAlgn val="ctr"/>
        <c:lblOffset val="100"/>
        <c:noMultiLvlLbl val="0"/>
      </c:catAx>
      <c:valAx>
        <c:axId val="808629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62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846.32983000000002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629864"/>
        <c:axId val="808630256"/>
      </c:barChart>
      <c:catAx>
        <c:axId val="80862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8630256"/>
        <c:crosses val="autoZero"/>
        <c:auto val="1"/>
        <c:lblAlgn val="ctr"/>
        <c:lblOffset val="100"/>
        <c:noMultiLvlLbl val="0"/>
      </c:catAx>
      <c:valAx>
        <c:axId val="8086302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62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6.4682594999999996E-2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631040"/>
        <c:axId val="787055448"/>
      </c:barChart>
      <c:catAx>
        <c:axId val="80863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055448"/>
        <c:crosses val="autoZero"/>
        <c:auto val="1"/>
        <c:lblAlgn val="ctr"/>
        <c:lblOffset val="100"/>
        <c:noMultiLvlLbl val="0"/>
      </c:catAx>
      <c:valAx>
        <c:axId val="78705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6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5.4090749999999996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055056"/>
        <c:axId val="787057800"/>
      </c:barChart>
      <c:catAx>
        <c:axId val="78705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057800"/>
        <c:crosses val="autoZero"/>
        <c:auto val="1"/>
        <c:lblAlgn val="ctr"/>
        <c:lblOffset val="100"/>
        <c:noMultiLvlLbl val="0"/>
      </c:catAx>
      <c:valAx>
        <c:axId val="787057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05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45.329459999999997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9632"/>
        <c:axId val="559119240"/>
      </c:barChart>
      <c:catAx>
        <c:axId val="55911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9240"/>
        <c:crosses val="autoZero"/>
        <c:auto val="1"/>
        <c:lblAlgn val="ctr"/>
        <c:lblOffset val="100"/>
        <c:noMultiLvlLbl val="0"/>
      </c:catAx>
      <c:valAx>
        <c:axId val="559119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187.57565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057016"/>
        <c:axId val="787056624"/>
      </c:barChart>
      <c:catAx>
        <c:axId val="78705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056624"/>
        <c:crosses val="autoZero"/>
        <c:auto val="1"/>
        <c:lblAlgn val="ctr"/>
        <c:lblOffset val="100"/>
        <c:noMultiLvlLbl val="0"/>
      </c:catAx>
      <c:valAx>
        <c:axId val="787056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05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124.51697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058192"/>
        <c:axId val="787054664"/>
      </c:barChart>
      <c:catAx>
        <c:axId val="78705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054664"/>
        <c:crosses val="autoZero"/>
        <c:auto val="1"/>
        <c:lblAlgn val="ctr"/>
        <c:lblOffset val="100"/>
        <c:noMultiLvlLbl val="0"/>
      </c:catAx>
      <c:valAx>
        <c:axId val="78705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05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12.881</c:v>
                </c:pt>
                <c:pt idx="1">
                  <c:v>17.274000000000001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2714992"/>
        <c:axId val="812714600"/>
      </c:barChart>
      <c:catAx>
        <c:axId val="81271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714600"/>
        <c:crosses val="autoZero"/>
        <c:auto val="1"/>
        <c:lblAlgn val="ctr"/>
        <c:lblOffset val="100"/>
        <c:noMultiLvlLbl val="0"/>
      </c:catAx>
      <c:valAx>
        <c:axId val="812714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71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25.902660000000001</c:v>
                </c:pt>
                <c:pt idx="1">
                  <c:v>29.276304</c:v>
                </c:pt>
                <c:pt idx="2">
                  <c:v>32.308500000000002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1000.98883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715776"/>
        <c:axId val="812716560"/>
      </c:barChart>
      <c:catAx>
        <c:axId val="81271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716560"/>
        <c:crosses val="autoZero"/>
        <c:auto val="1"/>
        <c:lblAlgn val="ctr"/>
        <c:lblOffset val="100"/>
        <c:noMultiLvlLbl val="0"/>
      </c:catAx>
      <c:valAx>
        <c:axId val="812716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71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34.827618000000001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716168"/>
        <c:axId val="812713424"/>
      </c:barChart>
      <c:catAx>
        <c:axId val="81271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713424"/>
        <c:crosses val="autoZero"/>
        <c:auto val="1"/>
        <c:lblAlgn val="ctr"/>
        <c:lblOffset val="100"/>
        <c:noMultiLvlLbl val="0"/>
      </c:catAx>
      <c:valAx>
        <c:axId val="81271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71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71.192999999999998</c:v>
                </c:pt>
                <c:pt idx="1">
                  <c:v>10.103</c:v>
                </c:pt>
                <c:pt idx="2">
                  <c:v>18.704000000000001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89773024"/>
        <c:axId val="789771064"/>
      </c:barChart>
      <c:catAx>
        <c:axId val="78977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9771064"/>
        <c:crosses val="autoZero"/>
        <c:auto val="1"/>
        <c:lblAlgn val="ctr"/>
        <c:lblOffset val="100"/>
        <c:noMultiLvlLbl val="0"/>
      </c:catAx>
      <c:valAx>
        <c:axId val="78977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977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2839.2498000000001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9771848"/>
        <c:axId val="789772240"/>
      </c:barChart>
      <c:catAx>
        <c:axId val="78977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9772240"/>
        <c:crosses val="autoZero"/>
        <c:auto val="1"/>
        <c:lblAlgn val="ctr"/>
        <c:lblOffset val="100"/>
        <c:noMultiLvlLbl val="0"/>
      </c:catAx>
      <c:valAx>
        <c:axId val="789772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977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159.92122000000001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9769888"/>
        <c:axId val="789770280"/>
      </c:barChart>
      <c:catAx>
        <c:axId val="78976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9770280"/>
        <c:crosses val="autoZero"/>
        <c:auto val="1"/>
        <c:lblAlgn val="ctr"/>
        <c:lblOffset val="100"/>
        <c:noMultiLvlLbl val="0"/>
      </c:catAx>
      <c:valAx>
        <c:axId val="789770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976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1003.5727000000001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397152"/>
        <c:axId val="266397544"/>
      </c:barChart>
      <c:catAx>
        <c:axId val="26639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397544"/>
        <c:crosses val="autoZero"/>
        <c:auto val="1"/>
        <c:lblAlgn val="ctr"/>
        <c:lblOffset val="100"/>
        <c:noMultiLvlLbl val="0"/>
      </c:catAx>
      <c:valAx>
        <c:axId val="26639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39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8.3756459999999997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20024"/>
        <c:axId val="559117672"/>
      </c:barChart>
      <c:catAx>
        <c:axId val="55912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7672"/>
        <c:crosses val="autoZero"/>
        <c:auto val="1"/>
        <c:lblAlgn val="ctr"/>
        <c:lblOffset val="100"/>
        <c:noMultiLvlLbl val="0"/>
      </c:catAx>
      <c:valAx>
        <c:axId val="559117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2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13303.839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397936"/>
        <c:axId val="266399504"/>
      </c:barChart>
      <c:catAx>
        <c:axId val="26639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399504"/>
        <c:crosses val="autoZero"/>
        <c:auto val="1"/>
        <c:lblAlgn val="ctr"/>
        <c:lblOffset val="100"/>
        <c:noMultiLvlLbl val="0"/>
      </c:catAx>
      <c:valAx>
        <c:axId val="26639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39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26.650162000000002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396760"/>
        <c:axId val="266398720"/>
      </c:barChart>
      <c:catAx>
        <c:axId val="26639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398720"/>
        <c:crosses val="autoZero"/>
        <c:auto val="1"/>
        <c:lblAlgn val="ctr"/>
        <c:lblOffset val="100"/>
        <c:noMultiLvlLbl val="0"/>
      </c:catAx>
      <c:valAx>
        <c:axId val="266398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39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4.8356269999999997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00288"/>
        <c:axId val="41340448"/>
      </c:barChart>
      <c:catAx>
        <c:axId val="26640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40448"/>
        <c:crosses val="autoZero"/>
        <c:auto val="1"/>
        <c:lblAlgn val="ctr"/>
        <c:lblOffset val="100"/>
        <c:noMultiLvlLbl val="0"/>
      </c:catAx>
      <c:valAx>
        <c:axId val="4134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0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428.30408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014984"/>
        <c:axId val="553014200"/>
      </c:barChart>
      <c:catAx>
        <c:axId val="55301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014200"/>
        <c:crosses val="autoZero"/>
        <c:auto val="1"/>
        <c:lblAlgn val="ctr"/>
        <c:lblOffset val="100"/>
        <c:noMultiLvlLbl val="0"/>
      </c:catAx>
      <c:valAx>
        <c:axId val="55301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01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2.3297471999999999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014592"/>
        <c:axId val="553015376"/>
      </c:barChart>
      <c:catAx>
        <c:axId val="55301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015376"/>
        <c:crosses val="autoZero"/>
        <c:auto val="1"/>
        <c:lblAlgn val="ctr"/>
        <c:lblOffset val="100"/>
        <c:noMultiLvlLbl val="0"/>
      </c:catAx>
      <c:valAx>
        <c:axId val="55301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01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24.905930000000001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016160"/>
        <c:axId val="553012632"/>
      </c:barChart>
      <c:catAx>
        <c:axId val="55301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012632"/>
        <c:crosses val="autoZero"/>
        <c:auto val="1"/>
        <c:lblAlgn val="ctr"/>
        <c:lblOffset val="100"/>
        <c:noMultiLvlLbl val="0"/>
      </c:catAx>
      <c:valAx>
        <c:axId val="553012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01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4.8356269999999997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8456"/>
        <c:axId val="559120416"/>
      </c:barChart>
      <c:catAx>
        <c:axId val="55911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20416"/>
        <c:crosses val="autoZero"/>
        <c:auto val="1"/>
        <c:lblAlgn val="ctr"/>
        <c:lblOffset val="100"/>
        <c:noMultiLvlLbl val="0"/>
      </c:catAx>
      <c:valAx>
        <c:axId val="559120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8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1001.57043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1484976"/>
        <c:axId val="651486152"/>
      </c:barChart>
      <c:catAx>
        <c:axId val="65148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1486152"/>
        <c:crosses val="autoZero"/>
        <c:auto val="1"/>
        <c:lblAlgn val="ctr"/>
        <c:lblOffset val="100"/>
        <c:noMultiLvlLbl val="0"/>
      </c:catAx>
      <c:valAx>
        <c:axId val="65148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148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15.9420185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1485760"/>
        <c:axId val="651486936"/>
      </c:barChart>
      <c:catAx>
        <c:axId val="65148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1486936"/>
        <c:crosses val="autoZero"/>
        <c:auto val="1"/>
        <c:lblAlgn val="ctr"/>
        <c:lblOffset val="100"/>
        <c:noMultiLvlLbl val="0"/>
      </c:catAx>
      <c:valAx>
        <c:axId val="651486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148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김경호, ID : H1800166)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11월 25일 14:21:16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2839.2498000000001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109.08437000000001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45.329459999999997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71.192999999999998</v>
      </c>
      <c r="G8" s="59">
        <f>'DRIs DATA 입력'!G8</f>
        <v>10.103</v>
      </c>
      <c r="H8" s="59">
        <f>'DRIs DATA 입력'!H8</f>
        <v>18.704000000000001</v>
      </c>
      <c r="I8" s="46"/>
      <c r="J8" s="59" t="s">
        <v>216</v>
      </c>
      <c r="K8" s="59">
        <f>'DRIs DATA 입력'!K8</f>
        <v>12.881</v>
      </c>
      <c r="L8" s="59">
        <f>'DRIs DATA 입력'!L8</f>
        <v>17.274000000000001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1000.98883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34.827618000000001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8.3756459999999997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428.30408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159.92122000000001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2.8455784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2.3297471999999999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24.905930000000001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4.8356269999999997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1001.57043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15.9420185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3.1247066999999999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1.5879262999999999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1003.5727000000001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1939.0435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13303.839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5370.5492999999997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376.04293999999999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170.81903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26.650162000000002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17.775068000000001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846.32983000000002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6.4682594999999996E-2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5.4090749999999996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187.57565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124.51697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3" sqref="L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287</v>
      </c>
      <c r="B1" s="61" t="s">
        <v>332</v>
      </c>
      <c r="G1" s="62" t="s">
        <v>288</v>
      </c>
      <c r="H1" s="61" t="s">
        <v>333</v>
      </c>
    </row>
    <row r="3" spans="1:27" x14ac:dyDescent="0.3">
      <c r="A3" s="68" t="s">
        <v>289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290</v>
      </c>
      <c r="B4" s="67"/>
      <c r="C4" s="67"/>
      <c r="E4" s="69" t="s">
        <v>291</v>
      </c>
      <c r="F4" s="70"/>
      <c r="G4" s="70"/>
      <c r="H4" s="71"/>
      <c r="J4" s="69" t="s">
        <v>325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292</v>
      </c>
      <c r="V4" s="67"/>
      <c r="W4" s="67"/>
      <c r="X4" s="67"/>
      <c r="Y4" s="67"/>
      <c r="Z4" s="67"/>
    </row>
    <row r="5" spans="1:27" x14ac:dyDescent="0.3">
      <c r="A5" s="65"/>
      <c r="B5" s="65" t="s">
        <v>293</v>
      </c>
      <c r="C5" s="65" t="s">
        <v>276</v>
      </c>
      <c r="E5" s="65"/>
      <c r="F5" s="65" t="s">
        <v>50</v>
      </c>
      <c r="G5" s="65" t="s">
        <v>294</v>
      </c>
      <c r="H5" s="65" t="s">
        <v>46</v>
      </c>
      <c r="J5" s="65"/>
      <c r="K5" s="65" t="s">
        <v>295</v>
      </c>
      <c r="L5" s="65" t="s">
        <v>334</v>
      </c>
      <c r="N5" s="65"/>
      <c r="O5" s="65" t="s">
        <v>277</v>
      </c>
      <c r="P5" s="65" t="s">
        <v>320</v>
      </c>
      <c r="Q5" s="65" t="s">
        <v>284</v>
      </c>
      <c r="R5" s="65" t="s">
        <v>321</v>
      </c>
      <c r="S5" s="65" t="s">
        <v>276</v>
      </c>
      <c r="U5" s="65"/>
      <c r="V5" s="65" t="s">
        <v>277</v>
      </c>
      <c r="W5" s="65" t="s">
        <v>320</v>
      </c>
      <c r="X5" s="65" t="s">
        <v>284</v>
      </c>
      <c r="Y5" s="65" t="s">
        <v>321</v>
      </c>
      <c r="Z5" s="65" t="s">
        <v>276</v>
      </c>
    </row>
    <row r="6" spans="1:27" x14ac:dyDescent="0.3">
      <c r="A6" s="65" t="s">
        <v>290</v>
      </c>
      <c r="B6" s="65">
        <v>2200</v>
      </c>
      <c r="C6" s="65">
        <v>2839.2498000000001</v>
      </c>
      <c r="E6" s="65" t="s">
        <v>296</v>
      </c>
      <c r="F6" s="65">
        <v>55</v>
      </c>
      <c r="G6" s="65">
        <v>15</v>
      </c>
      <c r="H6" s="65">
        <v>7</v>
      </c>
      <c r="J6" s="65" t="s">
        <v>296</v>
      </c>
      <c r="K6" s="65">
        <v>0.1</v>
      </c>
      <c r="L6" s="65">
        <v>4</v>
      </c>
      <c r="N6" s="65" t="s">
        <v>297</v>
      </c>
      <c r="O6" s="65">
        <v>50</v>
      </c>
      <c r="P6" s="65">
        <v>60</v>
      </c>
      <c r="Q6" s="65">
        <v>0</v>
      </c>
      <c r="R6" s="65">
        <v>0</v>
      </c>
      <c r="S6" s="65">
        <v>109.08437000000001</v>
      </c>
      <c r="U6" s="65" t="s">
        <v>298</v>
      </c>
      <c r="V6" s="65">
        <v>0</v>
      </c>
      <c r="W6" s="65">
        <v>0</v>
      </c>
      <c r="X6" s="65">
        <v>25</v>
      </c>
      <c r="Y6" s="65">
        <v>0</v>
      </c>
      <c r="Z6" s="65">
        <v>45.329459999999997</v>
      </c>
    </row>
    <row r="7" spans="1:27" x14ac:dyDescent="0.3">
      <c r="E7" s="65" t="s">
        <v>299</v>
      </c>
      <c r="F7" s="65">
        <v>65</v>
      </c>
      <c r="G7" s="65">
        <v>30</v>
      </c>
      <c r="H7" s="65">
        <v>20</v>
      </c>
      <c r="J7" s="65" t="s">
        <v>299</v>
      </c>
      <c r="K7" s="65">
        <v>1</v>
      </c>
      <c r="L7" s="65">
        <v>10</v>
      </c>
    </row>
    <row r="8" spans="1:27" x14ac:dyDescent="0.3">
      <c r="E8" s="65" t="s">
        <v>335</v>
      </c>
      <c r="F8" s="65">
        <v>71.192999999999998</v>
      </c>
      <c r="G8" s="65">
        <v>10.103</v>
      </c>
      <c r="H8" s="65">
        <v>18.704000000000001</v>
      </c>
      <c r="J8" s="65" t="s">
        <v>300</v>
      </c>
      <c r="K8" s="65">
        <v>12.881</v>
      </c>
      <c r="L8" s="65">
        <v>17.274000000000001</v>
      </c>
    </row>
    <row r="13" spans="1:27" x14ac:dyDescent="0.3">
      <c r="A13" s="66" t="s">
        <v>301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302</v>
      </c>
      <c r="B14" s="67"/>
      <c r="C14" s="67"/>
      <c r="D14" s="67"/>
      <c r="E14" s="67"/>
      <c r="F14" s="67"/>
      <c r="H14" s="67" t="s">
        <v>303</v>
      </c>
      <c r="I14" s="67"/>
      <c r="J14" s="67"/>
      <c r="K14" s="67"/>
      <c r="L14" s="67"/>
      <c r="M14" s="67"/>
      <c r="O14" s="67" t="s">
        <v>304</v>
      </c>
      <c r="P14" s="67"/>
      <c r="Q14" s="67"/>
      <c r="R14" s="67"/>
      <c r="S14" s="67"/>
      <c r="T14" s="67"/>
      <c r="V14" s="67" t="s">
        <v>305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320</v>
      </c>
      <c r="D15" s="65" t="s">
        <v>284</v>
      </c>
      <c r="E15" s="65" t="s">
        <v>321</v>
      </c>
      <c r="F15" s="65" t="s">
        <v>276</v>
      </c>
      <c r="H15" s="65"/>
      <c r="I15" s="65" t="s">
        <v>277</v>
      </c>
      <c r="J15" s="65" t="s">
        <v>320</v>
      </c>
      <c r="K15" s="65" t="s">
        <v>284</v>
      </c>
      <c r="L15" s="65" t="s">
        <v>336</v>
      </c>
      <c r="M15" s="65" t="s">
        <v>276</v>
      </c>
      <c r="O15" s="65"/>
      <c r="P15" s="65" t="s">
        <v>277</v>
      </c>
      <c r="Q15" s="65" t="s">
        <v>320</v>
      </c>
      <c r="R15" s="65" t="s">
        <v>284</v>
      </c>
      <c r="S15" s="65" t="s">
        <v>321</v>
      </c>
      <c r="T15" s="65" t="s">
        <v>276</v>
      </c>
      <c r="V15" s="65"/>
      <c r="W15" s="65" t="s">
        <v>277</v>
      </c>
      <c r="X15" s="65" t="s">
        <v>320</v>
      </c>
      <c r="Y15" s="65" t="s">
        <v>284</v>
      </c>
      <c r="Z15" s="65" t="s">
        <v>321</v>
      </c>
      <c r="AA15" s="65" t="s">
        <v>276</v>
      </c>
    </row>
    <row r="16" spans="1:27" x14ac:dyDescent="0.3">
      <c r="A16" s="65" t="s">
        <v>278</v>
      </c>
      <c r="B16" s="65">
        <v>530</v>
      </c>
      <c r="C16" s="65">
        <v>750</v>
      </c>
      <c r="D16" s="65">
        <v>0</v>
      </c>
      <c r="E16" s="65">
        <v>3000</v>
      </c>
      <c r="F16" s="65">
        <v>1000.98883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34.827618000000001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8.3756459999999997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428.30408</v>
      </c>
    </row>
    <row r="23" spans="1:62" x14ac:dyDescent="0.3">
      <c r="A23" s="66" t="s">
        <v>326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279</v>
      </c>
      <c r="B24" s="67"/>
      <c r="C24" s="67"/>
      <c r="D24" s="67"/>
      <c r="E24" s="67"/>
      <c r="F24" s="67"/>
      <c r="H24" s="67" t="s">
        <v>306</v>
      </c>
      <c r="I24" s="67"/>
      <c r="J24" s="67"/>
      <c r="K24" s="67"/>
      <c r="L24" s="67"/>
      <c r="M24" s="67"/>
      <c r="O24" s="67" t="s">
        <v>327</v>
      </c>
      <c r="P24" s="67"/>
      <c r="Q24" s="67"/>
      <c r="R24" s="67"/>
      <c r="S24" s="67"/>
      <c r="T24" s="67"/>
      <c r="V24" s="67" t="s">
        <v>328</v>
      </c>
      <c r="W24" s="67"/>
      <c r="X24" s="67"/>
      <c r="Y24" s="67"/>
      <c r="Z24" s="67"/>
      <c r="AA24" s="67"/>
      <c r="AC24" s="67" t="s">
        <v>307</v>
      </c>
      <c r="AD24" s="67"/>
      <c r="AE24" s="67"/>
      <c r="AF24" s="67"/>
      <c r="AG24" s="67"/>
      <c r="AH24" s="67"/>
      <c r="AJ24" s="67" t="s">
        <v>280</v>
      </c>
      <c r="AK24" s="67"/>
      <c r="AL24" s="67"/>
      <c r="AM24" s="67"/>
      <c r="AN24" s="67"/>
      <c r="AO24" s="67"/>
      <c r="AQ24" s="67" t="s">
        <v>281</v>
      </c>
      <c r="AR24" s="67"/>
      <c r="AS24" s="67"/>
      <c r="AT24" s="67"/>
      <c r="AU24" s="67"/>
      <c r="AV24" s="67"/>
      <c r="AX24" s="67" t="s">
        <v>308</v>
      </c>
      <c r="AY24" s="67"/>
      <c r="AZ24" s="67"/>
      <c r="BA24" s="67"/>
      <c r="BB24" s="67"/>
      <c r="BC24" s="67"/>
      <c r="BE24" s="67" t="s">
        <v>309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320</v>
      </c>
      <c r="D25" s="65" t="s">
        <v>284</v>
      </c>
      <c r="E25" s="65" t="s">
        <v>321</v>
      </c>
      <c r="F25" s="65" t="s">
        <v>276</v>
      </c>
      <c r="H25" s="65"/>
      <c r="I25" s="65" t="s">
        <v>277</v>
      </c>
      <c r="J25" s="65" t="s">
        <v>320</v>
      </c>
      <c r="K25" s="65" t="s">
        <v>337</v>
      </c>
      <c r="L25" s="65" t="s">
        <v>321</v>
      </c>
      <c r="M25" s="65" t="s">
        <v>276</v>
      </c>
      <c r="O25" s="65"/>
      <c r="P25" s="65" t="s">
        <v>277</v>
      </c>
      <c r="Q25" s="65" t="s">
        <v>320</v>
      </c>
      <c r="R25" s="65" t="s">
        <v>284</v>
      </c>
      <c r="S25" s="65" t="s">
        <v>321</v>
      </c>
      <c r="T25" s="65" t="s">
        <v>276</v>
      </c>
      <c r="V25" s="65"/>
      <c r="W25" s="65" t="s">
        <v>277</v>
      </c>
      <c r="X25" s="65" t="s">
        <v>320</v>
      </c>
      <c r="Y25" s="65" t="s">
        <v>284</v>
      </c>
      <c r="Z25" s="65" t="s">
        <v>321</v>
      </c>
      <c r="AA25" s="65" t="s">
        <v>276</v>
      </c>
      <c r="AC25" s="65"/>
      <c r="AD25" s="65" t="s">
        <v>277</v>
      </c>
      <c r="AE25" s="65" t="s">
        <v>320</v>
      </c>
      <c r="AF25" s="65" t="s">
        <v>284</v>
      </c>
      <c r="AG25" s="65" t="s">
        <v>321</v>
      </c>
      <c r="AH25" s="65" t="s">
        <v>276</v>
      </c>
      <c r="AJ25" s="65"/>
      <c r="AK25" s="65" t="s">
        <v>338</v>
      </c>
      <c r="AL25" s="65" t="s">
        <v>320</v>
      </c>
      <c r="AM25" s="65" t="s">
        <v>284</v>
      </c>
      <c r="AN25" s="65" t="s">
        <v>321</v>
      </c>
      <c r="AO25" s="65" t="s">
        <v>276</v>
      </c>
      <c r="AQ25" s="65"/>
      <c r="AR25" s="65" t="s">
        <v>277</v>
      </c>
      <c r="AS25" s="65" t="s">
        <v>320</v>
      </c>
      <c r="AT25" s="65" t="s">
        <v>284</v>
      </c>
      <c r="AU25" s="65" t="s">
        <v>321</v>
      </c>
      <c r="AV25" s="65" t="s">
        <v>276</v>
      </c>
      <c r="AX25" s="65"/>
      <c r="AY25" s="65" t="s">
        <v>277</v>
      </c>
      <c r="AZ25" s="65" t="s">
        <v>320</v>
      </c>
      <c r="BA25" s="65" t="s">
        <v>284</v>
      </c>
      <c r="BB25" s="65" t="s">
        <v>321</v>
      </c>
      <c r="BC25" s="65" t="s">
        <v>276</v>
      </c>
      <c r="BE25" s="65"/>
      <c r="BF25" s="65" t="s">
        <v>277</v>
      </c>
      <c r="BG25" s="65" t="s">
        <v>320</v>
      </c>
      <c r="BH25" s="65" t="s">
        <v>284</v>
      </c>
      <c r="BI25" s="65" t="s">
        <v>321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159.92122000000001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2.8455784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2.3297471999999999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24.905930000000001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4.8356269999999997</v>
      </c>
      <c r="AJ26" s="65" t="s">
        <v>282</v>
      </c>
      <c r="AK26" s="65">
        <v>320</v>
      </c>
      <c r="AL26" s="65">
        <v>400</v>
      </c>
      <c r="AM26" s="65">
        <v>0</v>
      </c>
      <c r="AN26" s="65">
        <v>1000</v>
      </c>
      <c r="AO26" s="65">
        <v>1001.57043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15.9420185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3.1247066999999999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1.5879262999999999</v>
      </c>
    </row>
    <row r="33" spans="1:68" x14ac:dyDescent="0.3">
      <c r="A33" s="66" t="s">
        <v>283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322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310</v>
      </c>
      <c r="W34" s="67"/>
      <c r="X34" s="67"/>
      <c r="Y34" s="67"/>
      <c r="Z34" s="67"/>
      <c r="AA34" s="67"/>
      <c r="AC34" s="67" t="s">
        <v>311</v>
      </c>
      <c r="AD34" s="67"/>
      <c r="AE34" s="67"/>
      <c r="AF34" s="67"/>
      <c r="AG34" s="67"/>
      <c r="AH34" s="67"/>
      <c r="AJ34" s="67" t="s">
        <v>312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320</v>
      </c>
      <c r="D35" s="65" t="s">
        <v>284</v>
      </c>
      <c r="E35" s="65" t="s">
        <v>321</v>
      </c>
      <c r="F35" s="65" t="s">
        <v>276</v>
      </c>
      <c r="H35" s="65"/>
      <c r="I35" s="65" t="s">
        <v>277</v>
      </c>
      <c r="J35" s="65" t="s">
        <v>320</v>
      </c>
      <c r="K35" s="65" t="s">
        <v>284</v>
      </c>
      <c r="L35" s="65" t="s">
        <v>336</v>
      </c>
      <c r="M35" s="65" t="s">
        <v>339</v>
      </c>
      <c r="O35" s="65"/>
      <c r="P35" s="65" t="s">
        <v>277</v>
      </c>
      <c r="Q35" s="65" t="s">
        <v>320</v>
      </c>
      <c r="R35" s="65" t="s">
        <v>284</v>
      </c>
      <c r="S35" s="65" t="s">
        <v>321</v>
      </c>
      <c r="T35" s="65" t="s">
        <v>276</v>
      </c>
      <c r="V35" s="65"/>
      <c r="W35" s="65" t="s">
        <v>277</v>
      </c>
      <c r="X35" s="65" t="s">
        <v>320</v>
      </c>
      <c r="Y35" s="65" t="s">
        <v>284</v>
      </c>
      <c r="Z35" s="65" t="s">
        <v>336</v>
      </c>
      <c r="AA35" s="65" t="s">
        <v>276</v>
      </c>
      <c r="AC35" s="65"/>
      <c r="AD35" s="65" t="s">
        <v>277</v>
      </c>
      <c r="AE35" s="65" t="s">
        <v>320</v>
      </c>
      <c r="AF35" s="65" t="s">
        <v>284</v>
      </c>
      <c r="AG35" s="65" t="s">
        <v>321</v>
      </c>
      <c r="AH35" s="65" t="s">
        <v>276</v>
      </c>
      <c r="AJ35" s="65"/>
      <c r="AK35" s="65" t="s">
        <v>277</v>
      </c>
      <c r="AL35" s="65" t="s">
        <v>320</v>
      </c>
      <c r="AM35" s="65" t="s">
        <v>284</v>
      </c>
      <c r="AN35" s="65" t="s">
        <v>321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1003.5727000000001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1939.0435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13303.839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5370.5492999999997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376.04293999999999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170.81903</v>
      </c>
    </row>
    <row r="43" spans="1:68" x14ac:dyDescent="0.3">
      <c r="A43" s="66" t="s">
        <v>285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313</v>
      </c>
      <c r="B44" s="67"/>
      <c r="C44" s="67"/>
      <c r="D44" s="67"/>
      <c r="E44" s="67"/>
      <c r="F44" s="67"/>
      <c r="H44" s="67" t="s">
        <v>329</v>
      </c>
      <c r="I44" s="67"/>
      <c r="J44" s="67"/>
      <c r="K44" s="67"/>
      <c r="L44" s="67"/>
      <c r="M44" s="67"/>
      <c r="O44" s="67" t="s">
        <v>314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323</v>
      </c>
      <c r="AD44" s="67"/>
      <c r="AE44" s="67"/>
      <c r="AF44" s="67"/>
      <c r="AG44" s="67"/>
      <c r="AH44" s="67"/>
      <c r="AJ44" s="67" t="s">
        <v>286</v>
      </c>
      <c r="AK44" s="67"/>
      <c r="AL44" s="67"/>
      <c r="AM44" s="67"/>
      <c r="AN44" s="67"/>
      <c r="AO44" s="67"/>
      <c r="AQ44" s="67" t="s">
        <v>315</v>
      </c>
      <c r="AR44" s="67"/>
      <c r="AS44" s="67"/>
      <c r="AT44" s="67"/>
      <c r="AU44" s="67"/>
      <c r="AV44" s="67"/>
      <c r="AX44" s="67" t="s">
        <v>331</v>
      </c>
      <c r="AY44" s="67"/>
      <c r="AZ44" s="67"/>
      <c r="BA44" s="67"/>
      <c r="BB44" s="67"/>
      <c r="BC44" s="67"/>
      <c r="BE44" s="67" t="s">
        <v>316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320</v>
      </c>
      <c r="D45" s="65" t="s">
        <v>284</v>
      </c>
      <c r="E45" s="65" t="s">
        <v>321</v>
      </c>
      <c r="F45" s="65" t="s">
        <v>276</v>
      </c>
      <c r="H45" s="65"/>
      <c r="I45" s="65" t="s">
        <v>277</v>
      </c>
      <c r="J45" s="65" t="s">
        <v>320</v>
      </c>
      <c r="K45" s="65" t="s">
        <v>284</v>
      </c>
      <c r="L45" s="65" t="s">
        <v>321</v>
      </c>
      <c r="M45" s="65" t="s">
        <v>276</v>
      </c>
      <c r="O45" s="65"/>
      <c r="P45" s="65" t="s">
        <v>277</v>
      </c>
      <c r="Q45" s="65" t="s">
        <v>320</v>
      </c>
      <c r="R45" s="65" t="s">
        <v>284</v>
      </c>
      <c r="S45" s="65" t="s">
        <v>321</v>
      </c>
      <c r="T45" s="65" t="s">
        <v>276</v>
      </c>
      <c r="V45" s="65"/>
      <c r="W45" s="65" t="s">
        <v>277</v>
      </c>
      <c r="X45" s="65" t="s">
        <v>320</v>
      </c>
      <c r="Y45" s="65" t="s">
        <v>284</v>
      </c>
      <c r="Z45" s="65" t="s">
        <v>321</v>
      </c>
      <c r="AA45" s="65" t="s">
        <v>276</v>
      </c>
      <c r="AC45" s="65"/>
      <c r="AD45" s="65" t="s">
        <v>277</v>
      </c>
      <c r="AE45" s="65" t="s">
        <v>320</v>
      </c>
      <c r="AF45" s="65" t="s">
        <v>284</v>
      </c>
      <c r="AG45" s="65" t="s">
        <v>321</v>
      </c>
      <c r="AH45" s="65" t="s">
        <v>276</v>
      </c>
      <c r="AJ45" s="65"/>
      <c r="AK45" s="65" t="s">
        <v>277</v>
      </c>
      <c r="AL45" s="65" t="s">
        <v>320</v>
      </c>
      <c r="AM45" s="65" t="s">
        <v>284</v>
      </c>
      <c r="AN45" s="65" t="s">
        <v>321</v>
      </c>
      <c r="AO45" s="65" t="s">
        <v>276</v>
      </c>
      <c r="AQ45" s="65"/>
      <c r="AR45" s="65" t="s">
        <v>277</v>
      </c>
      <c r="AS45" s="65" t="s">
        <v>320</v>
      </c>
      <c r="AT45" s="65" t="s">
        <v>284</v>
      </c>
      <c r="AU45" s="65" t="s">
        <v>321</v>
      </c>
      <c r="AV45" s="65" t="s">
        <v>276</v>
      </c>
      <c r="AX45" s="65"/>
      <c r="AY45" s="65" t="s">
        <v>277</v>
      </c>
      <c r="AZ45" s="65" t="s">
        <v>320</v>
      </c>
      <c r="BA45" s="65" t="s">
        <v>284</v>
      </c>
      <c r="BB45" s="65" t="s">
        <v>321</v>
      </c>
      <c r="BC45" s="65" t="s">
        <v>276</v>
      </c>
      <c r="BE45" s="65"/>
      <c r="BF45" s="65" t="s">
        <v>277</v>
      </c>
      <c r="BG45" s="65" t="s">
        <v>320</v>
      </c>
      <c r="BH45" s="65" t="s">
        <v>284</v>
      </c>
      <c r="BI45" s="65" t="s">
        <v>321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26.650162000000002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17.775068000000001</v>
      </c>
      <c r="O46" s="65" t="s">
        <v>317</v>
      </c>
      <c r="P46" s="65">
        <v>600</v>
      </c>
      <c r="Q46" s="65">
        <v>800</v>
      </c>
      <c r="R46" s="65">
        <v>0</v>
      </c>
      <c r="S46" s="65">
        <v>10000</v>
      </c>
      <c r="T46" s="65">
        <v>846.32983000000002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6.4682594999999996E-2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5.4090749999999996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187.57565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124.51697</v>
      </c>
      <c r="AX46" s="65" t="s">
        <v>318</v>
      </c>
      <c r="AY46" s="65"/>
      <c r="AZ46" s="65"/>
      <c r="BA46" s="65"/>
      <c r="BB46" s="65"/>
      <c r="BC46" s="65"/>
      <c r="BE46" s="65" t="s">
        <v>319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0" sqref="G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340</v>
      </c>
      <c r="B2" s="61" t="s">
        <v>341</v>
      </c>
      <c r="C2" s="61" t="s">
        <v>324</v>
      </c>
      <c r="D2" s="61">
        <v>57</v>
      </c>
      <c r="E2" s="61">
        <v>2839.2498000000001</v>
      </c>
      <c r="F2" s="61">
        <v>415.19745</v>
      </c>
      <c r="G2" s="61">
        <v>58.918674000000003</v>
      </c>
      <c r="H2" s="61">
        <v>35.418689999999998</v>
      </c>
      <c r="I2" s="61">
        <v>23.499983</v>
      </c>
      <c r="J2" s="61">
        <v>109.08437000000001</v>
      </c>
      <c r="K2" s="61">
        <v>60.452525999999999</v>
      </c>
      <c r="L2" s="61">
        <v>48.631847</v>
      </c>
      <c r="M2" s="61">
        <v>45.329459999999997</v>
      </c>
      <c r="N2" s="61">
        <v>3.5596504000000002</v>
      </c>
      <c r="O2" s="61">
        <v>26.842693000000001</v>
      </c>
      <c r="P2" s="61">
        <v>1660.0195000000001</v>
      </c>
      <c r="Q2" s="61">
        <v>53.583717</v>
      </c>
      <c r="R2" s="61">
        <v>1000.98883</v>
      </c>
      <c r="S2" s="61">
        <v>177.96612999999999</v>
      </c>
      <c r="T2" s="61">
        <v>9876.2720000000008</v>
      </c>
      <c r="U2" s="61">
        <v>8.3756459999999997</v>
      </c>
      <c r="V2" s="61">
        <v>34.827618000000001</v>
      </c>
      <c r="W2" s="61">
        <v>428.30408</v>
      </c>
      <c r="X2" s="61">
        <v>159.92122000000001</v>
      </c>
      <c r="Y2" s="61">
        <v>2.8455784</v>
      </c>
      <c r="Z2" s="61">
        <v>2.3297471999999999</v>
      </c>
      <c r="AA2" s="61">
        <v>24.905930000000001</v>
      </c>
      <c r="AB2" s="61">
        <v>4.8356269999999997</v>
      </c>
      <c r="AC2" s="61">
        <v>1001.57043</v>
      </c>
      <c r="AD2" s="61">
        <v>15.9420185</v>
      </c>
      <c r="AE2" s="61">
        <v>3.1247066999999999</v>
      </c>
      <c r="AF2" s="61">
        <v>1.5879262999999999</v>
      </c>
      <c r="AG2" s="61">
        <v>1003.5727000000001</v>
      </c>
      <c r="AH2" s="61">
        <v>505.80901999999998</v>
      </c>
      <c r="AI2" s="61">
        <v>497.76364000000001</v>
      </c>
      <c r="AJ2" s="61">
        <v>1939.0435</v>
      </c>
      <c r="AK2" s="61">
        <v>13303.839</v>
      </c>
      <c r="AL2" s="61">
        <v>376.04293999999999</v>
      </c>
      <c r="AM2" s="61">
        <v>5370.5492999999997</v>
      </c>
      <c r="AN2" s="61">
        <v>170.81903</v>
      </c>
      <c r="AO2" s="61">
        <v>26.650162000000002</v>
      </c>
      <c r="AP2" s="61">
        <v>21.04222</v>
      </c>
      <c r="AQ2" s="61">
        <v>5.6079429999999997</v>
      </c>
      <c r="AR2" s="61">
        <v>17.775068000000001</v>
      </c>
      <c r="AS2" s="61">
        <v>846.32983000000002</v>
      </c>
      <c r="AT2" s="61">
        <v>6.4682594999999996E-2</v>
      </c>
      <c r="AU2" s="61">
        <v>5.4090749999999996</v>
      </c>
      <c r="AV2" s="61">
        <v>187.57565</v>
      </c>
      <c r="AW2" s="61">
        <v>124.51697</v>
      </c>
      <c r="AX2" s="61">
        <v>0.17263909</v>
      </c>
      <c r="AY2" s="61">
        <v>1.9876597</v>
      </c>
      <c r="AZ2" s="61">
        <v>376.77463</v>
      </c>
      <c r="BA2" s="61">
        <v>87.495779999999996</v>
      </c>
      <c r="BB2" s="61">
        <v>25.902660000000001</v>
      </c>
      <c r="BC2" s="61">
        <v>29.276304</v>
      </c>
      <c r="BD2" s="61">
        <v>32.308500000000002</v>
      </c>
      <c r="BE2" s="61">
        <v>2.5669266999999998</v>
      </c>
      <c r="BF2" s="61">
        <v>14.562369</v>
      </c>
      <c r="BG2" s="61">
        <v>0</v>
      </c>
      <c r="BH2" s="61">
        <v>5.1096134000000001E-2</v>
      </c>
      <c r="BI2" s="61">
        <v>3.8900334000000002E-2</v>
      </c>
      <c r="BJ2" s="61">
        <v>0.15984865000000001</v>
      </c>
      <c r="BK2" s="61">
        <v>0</v>
      </c>
      <c r="BL2" s="61">
        <v>0.66649692999999999</v>
      </c>
      <c r="BM2" s="61">
        <v>9.2837420000000002</v>
      </c>
      <c r="BN2" s="61">
        <v>2.3003325000000001</v>
      </c>
      <c r="BO2" s="61">
        <v>125.11212999999999</v>
      </c>
      <c r="BP2" s="61">
        <v>26.063198</v>
      </c>
      <c r="BQ2" s="61">
        <v>38.058425999999997</v>
      </c>
      <c r="BR2" s="61">
        <v>136.40154000000001</v>
      </c>
      <c r="BS2" s="61">
        <v>52.525844999999997</v>
      </c>
      <c r="BT2" s="61">
        <v>29.322452999999999</v>
      </c>
      <c r="BU2" s="61">
        <v>4.7928701999999997E-2</v>
      </c>
      <c r="BV2" s="61">
        <v>0.22798937999999999</v>
      </c>
      <c r="BW2" s="61">
        <v>1.9201747</v>
      </c>
      <c r="BX2" s="61">
        <v>3.1673102000000002</v>
      </c>
      <c r="BY2" s="61">
        <v>0.25851439999999998</v>
      </c>
      <c r="BZ2" s="61">
        <v>2.1874685999999999E-3</v>
      </c>
      <c r="CA2" s="61">
        <v>1.2026456999999999</v>
      </c>
      <c r="CB2" s="61">
        <v>0.15832962</v>
      </c>
      <c r="CC2" s="61">
        <v>0.50013684999999997</v>
      </c>
      <c r="CD2" s="61">
        <v>5.4112572999999999</v>
      </c>
      <c r="CE2" s="61">
        <v>0.1255976</v>
      </c>
      <c r="CF2" s="61">
        <v>0.68589520000000004</v>
      </c>
      <c r="CG2" s="61">
        <v>4.9500000000000003E-7</v>
      </c>
      <c r="CH2" s="61">
        <v>0.10293753999999999</v>
      </c>
      <c r="CI2" s="61">
        <v>6.3708406000000002E-3</v>
      </c>
      <c r="CJ2" s="61">
        <v>10.824346999999999</v>
      </c>
      <c r="CK2" s="61">
        <v>3.1155200000000001E-2</v>
      </c>
      <c r="CL2" s="61">
        <v>0.79291564000000003</v>
      </c>
      <c r="CM2" s="61">
        <v>8.3896700000000006</v>
      </c>
      <c r="CN2" s="61">
        <v>4859.7524000000003</v>
      </c>
      <c r="CO2" s="61">
        <v>8587.9740000000002</v>
      </c>
      <c r="CP2" s="61">
        <v>5920.85</v>
      </c>
      <c r="CQ2" s="61">
        <v>1914.7189000000001</v>
      </c>
      <c r="CR2" s="61">
        <v>966.87683000000004</v>
      </c>
      <c r="CS2" s="61">
        <v>832.76855</v>
      </c>
      <c r="CT2" s="61">
        <v>4910.8535000000002</v>
      </c>
      <c r="CU2" s="61">
        <v>3268.1511</v>
      </c>
      <c r="CV2" s="61">
        <v>2430.0198</v>
      </c>
      <c r="CW2" s="61">
        <v>3811.3852999999999</v>
      </c>
      <c r="CX2" s="61">
        <v>1169.2959000000001</v>
      </c>
      <c r="CY2" s="61">
        <v>5746.7383</v>
      </c>
      <c r="CZ2" s="61">
        <v>3041.3975</v>
      </c>
      <c r="DA2" s="61">
        <v>7734.6333000000004</v>
      </c>
      <c r="DB2" s="61">
        <v>6667.14</v>
      </c>
      <c r="DC2" s="61">
        <v>11668.614</v>
      </c>
      <c r="DD2" s="61">
        <v>18987.035</v>
      </c>
      <c r="DE2" s="61">
        <v>3982.8236999999999</v>
      </c>
      <c r="DF2" s="61">
        <v>7297.0326999999997</v>
      </c>
      <c r="DG2" s="61">
        <v>4513.1660000000002</v>
      </c>
      <c r="DH2" s="61">
        <v>251.39789999999999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87.495779999999996</v>
      </c>
      <c r="B6">
        <f>BB2</f>
        <v>25.902660000000001</v>
      </c>
      <c r="C6">
        <f>BC2</f>
        <v>29.276304</v>
      </c>
      <c r="D6">
        <f>BD2</f>
        <v>32.308500000000002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12" sqref="F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23725</v>
      </c>
      <c r="C2" s="56">
        <f ca="1">YEAR(TODAY())-YEAR(B2)+IF(TODAY()&gt;=DATE(YEAR(TODAY()),MONTH(B2),DAY(B2)),0,-1)</f>
        <v>57</v>
      </c>
      <c r="E2" s="52">
        <v>163</v>
      </c>
      <c r="F2" s="53" t="s">
        <v>39</v>
      </c>
      <c r="G2" s="52">
        <v>74</v>
      </c>
      <c r="H2" s="51" t="s">
        <v>41</v>
      </c>
      <c r="I2" s="72">
        <f>ROUND(G3/E3^2,1)</f>
        <v>27.9</v>
      </c>
    </row>
    <row r="3" spans="1:9" x14ac:dyDescent="0.3">
      <c r="E3" s="51">
        <f>E2/100</f>
        <v>1.63</v>
      </c>
      <c r="F3" s="51" t="s">
        <v>40</v>
      </c>
      <c r="G3" s="51">
        <f>G2</f>
        <v>74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44890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김경호, ID : H1800166)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11월 25일 14:21:16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44890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57</v>
      </c>
      <c r="G12" s="94"/>
      <c r="H12" s="94"/>
      <c r="I12" s="94"/>
      <c r="K12" s="123">
        <f>'개인정보 및 신체계측 입력'!E2</f>
        <v>163</v>
      </c>
      <c r="L12" s="124"/>
      <c r="M12" s="117">
        <f>'개인정보 및 신체계측 입력'!G2</f>
        <v>74</v>
      </c>
      <c r="N12" s="118"/>
      <c r="O12" s="113" t="s">
        <v>271</v>
      </c>
      <c r="P12" s="107"/>
      <c r="Q12" s="90">
        <f>'개인정보 및 신체계측 입력'!I2</f>
        <v>27.9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김경호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71.192999999999998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10.103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18.704000000000001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17.3</v>
      </c>
      <c r="L72" s="36" t="s">
        <v>53</v>
      </c>
      <c r="M72" s="36">
        <f>ROUND('DRIs DATA'!K8,1)</f>
        <v>12.9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133.47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290.23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159.91999999999999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322.38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125.45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886.92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266.5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2022-10-26T04:49:07Z</cp:lastPrinted>
  <dcterms:created xsi:type="dcterms:W3CDTF">2015-06-13T08:19:18Z</dcterms:created>
  <dcterms:modified xsi:type="dcterms:W3CDTF">2022-11-25T05:30:08Z</dcterms:modified>
</cp:coreProperties>
</file>