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<sst xmlns="http://schemas.openxmlformats.org/spreadsheetml/2006/main" count="692" uniqueCount="343">
  <si>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</si>
  <si>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</si>
  <si>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</si>
  <si>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</si>
  <si>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</si>
  <si>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</si>
  <si>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</si>
  <si>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</si>
  <si>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</si>
  <si>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</si>
  <si>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</si>
  <si>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</si>
  <si>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</si>
  <si>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</si>
  <si>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</si>
  <si>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</si>
  <si>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</si>
  <si>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</si>
  <si>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</si>
  <si>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</si>
  <si>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</si>
  <si>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</si>
  <si>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</si>
  <si>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</si>
  <si>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</si>
  <si>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</si>
  <si>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</si>
  <si>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</si>
  <si>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</si>
  <si>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</si>
  <si>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</si>
  <si>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</si>
  <si>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</si>
  <si>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</si>
  <si>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</si>
  <si>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</si>
  <si>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</si>
  <si>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</si>
  <si>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</si>
  <si>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</si>
  <si>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</si>
  <si>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</si>
  <si>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</si>
  <si>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</si>
  <si>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</si>
  <si>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</si>
  <si>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</si>
  <si>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</si>
  <si>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</si>
  <si>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</si>
  <si>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</si>
  <si>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</si>
  <si>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</si>
  <si>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</si>
  <si>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</si>
  <si>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</si>
  <si>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</si>
  <si>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</si>
  <si>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</si>
  <si>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</si>
  <si>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</si>
  <si>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</si>
  <si>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</si>
  <si>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</si>
  <si>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</si>
  <si>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</si>
  <si>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</si>
  <si>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</si>
  <si>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</si>
  <si>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</si>
  <si>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</si>
  <si>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</si>
  <si>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</si>
  <si>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</si>
  <si>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</si>
  <si>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</si>
  <si>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</si>
  <si>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</si>
  <si>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</si>
  <si>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</si>
  <si>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</si>
  <si>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</si>
  <si>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</si>
  <si>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</si>
  <si>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</si>
  <si>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</si>
  <si>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</si>
  <si>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</si>
  <si>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</si>
  <si>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</si>
  <si>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</si>
  <si>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</si>
  <si>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</si>
  <si>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</si>
  <si>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</si>
  <si>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</si>
  <si>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</si>
  <si>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</si>
  <si>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</si>
  <si>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</si>
  <si>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</si>
  <si>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</si>
  <si>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</si>
  <si>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</si>
  <si>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</si>
  <si>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</si>
  <si>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</si>
  <si>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</si>
  <si>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</si>
  <si>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</si>
  <si>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</si>
  <si>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</si>
  <si>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</si>
  <si>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</si>
  <si>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</si>
  <si>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</si>
  <si>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</si>
  <si>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</si>
  <si>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</si>
  <si>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</si>
  <si>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</si>
  <si>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</si>
  <si>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</si>
  <si>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</si>
  <si>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</si>
  <si>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</si>
  <si>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</si>
  <si>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</si>
  <si>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</si>
  <si>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</si>
  <si>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</si>
  <si>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</si>
  <si>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</si>
  <si>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</si>
  <si>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</si>
  <si>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</si>
  <si>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</si>
  <si>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</si>
  <si>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</si>
  <si>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</si>
  <si>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</si>
  <si>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</si>
  <si>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</si>
  <si>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</si>
  <si>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</si>
  <si>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</si>
  <si>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</si>
  <si>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</si>
  <si>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</si>
  <si>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</si>
  <si>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</si>
  <si>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</si>
  <si>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</si>
  <si>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</si>
  <si>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</si>
  <si>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</si>
  <si>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</si>
  <si>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</si>
  <si>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</si>
  <si>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</si>
  <si>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</si>
  <si>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</si>
  <si>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</si>
  <si>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</si>
  <si>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</si>
  <si>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</si>
  <si>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</si>
  <si>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</si>
  <si>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</si>
  <si>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</si>
  <si>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</si>
  <si>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</si>
  <si>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</si>
  <si>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</si>
  <si>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</si>
  <si>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</si>
  <si>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</si>
  <si>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</si>
  <si>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</si>
  <si>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</si>
  <si>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</si>
  <si>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</si>
  <si>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</si>
  <si>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</si>
  <si>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</si>
  <si>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</si>
  <si>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</si>
  <si>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</si>
  <si>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</si>
  <si>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</si>
  <si>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</si>
  <si>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</si>
  <si>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</si>
  <si>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</si>
  <si>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</si>
  <si>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</si>
  <si>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</si>
  <si>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</si>
  <si>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</si>
  <si>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</si>
  <si>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</si>
  <si>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</si>
  <si>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</si>
  <si>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</si>
  <si>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</si>
  <si>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</si>
  <si>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</si>
  <si>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</si>
  <si>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</si>
  <si>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</si>
  <si>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</si>
  <si>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</si>
  <si>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</si>
  <si>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</si>
  <si>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</si>
  <si>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</si>
  <si>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</si>
  <si>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</si>
  <si>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</si>
  <si>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</si>
  <si>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</si>
  <si>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</si>
  <si>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</si>
  <si>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</si>
  <si>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</si>
  <si>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</si>
  <si>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</si>
  <si>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</si>
  <si>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</si>
  <si>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</si>
  <si>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</si>
  <si>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</si>
  <si>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</si>
  <si>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</si>
  <si>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</si>
  <si>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</si>
  <si>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</si>
  <si>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</si>
  <si>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</si>
  <si>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</si>
  <si>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</si>
  <si>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</si>
  <si>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</si>
  <si>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</si>
  <si>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</si>
  <si>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</si>
  <si>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</si>
  <si>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</si>
  <si>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</si>
  <si>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</si>
  <si>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</si>
  <si>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</si>
  <si>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</si>
  <si>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</si>
  <si>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</si>
  <si>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</si>
  <si>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</si>
  <si>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</si>
  <si>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</si>
  <si>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</si>
  <si>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</si>
  <si>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</si>
  <si>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</si>
  <si>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</si>
  <si>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</si>
  <si>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</si>
  <si>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</si>
  <si>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</si>
  <si>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</si>
  <si>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</si>
  <si>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</si>
  <si>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</si>
  <si>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</si>
  <si>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</si>
  <si>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</si>
  <si>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</si>
  <si>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</si>
  <si>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</si>
  <si>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</si>
  <si>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</si>
  <si>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</si>
  <si>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</si>
  <si>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</si>
  <si>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</si>
  <si>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</si>
  <si>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</si>
  <si>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</si>
  <si>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</si>
  <si>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</si>
  <si>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</si>
  <si>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</si>
  <si>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</si>
  <si>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</si>
  <si>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</si>
  <si>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비오틴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</si>
  <si>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</si>
  <si>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</si>
  <si>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</si>
  <si>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</si>
  <si>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정보</t>
    <phoneticPr fontId="1" type="noConversion"/>
  </si>
  <si>
    <t>n-6불포화</t>
    <phoneticPr fontId="1" type="noConversion"/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</si>
  <si>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</si>
  <si>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</si>
  <si>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</si>
  <si>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</si>
  <si>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</si>
  <si>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비타민B6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</si>
  <si>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</si>
  <si>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</si>
  <si>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</si>
  <si>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크롬(ug/일)</t>
    <phoneticPr fontId="1" type="noConversion"/>
  </si>
  <si>
    <t>지방</t>
    <phoneticPr fontId="1" type="noConversion"/>
  </si>
  <si>
    <t>n-3불포화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</si>
  <si>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</si>
  <si>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</si>
  <si>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</si>
  <si>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</si>
  <si>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</si>
  <si>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</si>
  <si>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</si>
  <si>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출력시각</t>
    <phoneticPr fontId="1" type="noConversion"/>
  </si>
  <si>
    <t>비타민E</t>
    <phoneticPr fontId="1" type="noConversion"/>
  </si>
  <si>
    <t>다량 무기질</t>
    <phoneticPr fontId="1" type="noConversion"/>
  </si>
  <si>
    <t>칼륨</t>
    <phoneticPr fontId="1" type="noConversion"/>
  </si>
  <si>
    <t>요오드</t>
    <phoneticPr fontId="1" type="noConversion"/>
  </si>
  <si>
    <t>H1800172</t>
  </si>
  <si>
    <t>박정래</t>
  </si>
  <si>
    <t>M</t>
  </si>
  <si>
    <t>(설문지 : FFQ 95문항 설문지, 사용자 : 박정래, ID : H1800172)</t>
  </si>
  <si>
    <t>2022년 12월 19일 13:07:21</t>
  </si>
  <si>
    <t>다량영양소</t>
    <phoneticPr fontId="1" type="noConversion"/>
  </si>
  <si>
    <t>충분섭취량</t>
    <phoneticPr fontId="1" type="noConversion"/>
  </si>
  <si>
    <t>에너지(kcal)</t>
    <phoneticPr fontId="1" type="noConversion"/>
  </si>
  <si>
    <t>지용성 비타민</t>
    <phoneticPr fontId="1" type="noConversion"/>
  </si>
  <si>
    <t>비타민K</t>
    <phoneticPr fontId="1" type="noConversion"/>
  </si>
  <si>
    <t>상한섭취량</t>
    <phoneticPr fontId="1" type="noConversion"/>
  </si>
  <si>
    <t>평균필요량</t>
    <phoneticPr fontId="1" type="noConversion"/>
  </si>
  <si>
    <t>엽산</t>
    <phoneticPr fontId="1" type="noConversion"/>
  </si>
  <si>
    <t>권장섭취량</t>
    <phoneticPr fontId="1" type="noConversion"/>
  </si>
  <si>
    <t>섭취량</t>
    <phoneticPr fontId="1" type="noConversion"/>
  </si>
  <si>
    <t>엽산(μg DFE/일)</t>
    <phoneticPr fontId="1" type="noConversion"/>
  </si>
  <si>
    <t>인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</si>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</sst>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67.698949999999996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115424"/>
        <c:axId val="670115816"/>
      </c:barChart>
      <c:catAx>
        <c:axId val="67011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115816"/>
        <c:crosses val="autoZero"/>
        <c:auto val="1"/>
        <c:lblAlgn val="ctr"/>
        <c:lblOffset val="100"/>
        <c:noMultiLvlLbl val="0"/>
      </c:catAx>
      <c:valAx>
        <c:axId val="67011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11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2.064508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71584"/>
        <c:axId val="559871976"/>
      </c:barChart>
      <c:catAx>
        <c:axId val="55987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71976"/>
        <c:crosses val="autoZero"/>
        <c:auto val="1"/>
        <c:lblAlgn val="ctr"/>
        <c:lblOffset val="100"/>
        <c:noMultiLvlLbl val="0"/>
      </c:catAx>
      <c:valAx>
        <c:axId val="55987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7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1.2880248000000001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600056"/>
        <c:axId val="674600448"/>
      </c:barChart>
      <c:catAx>
        <c:axId val="67460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600448"/>
        <c:crosses val="autoZero"/>
        <c:auto val="1"/>
        <c:lblAlgn val="ctr"/>
        <c:lblOffset val="100"/>
        <c:noMultiLvlLbl val="0"/>
      </c:catAx>
      <c:valAx>
        <c:axId val="67460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60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1194.2166999999999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603976"/>
        <c:axId val="674600840"/>
      </c:barChart>
      <c:catAx>
        <c:axId val="67460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600840"/>
        <c:crosses val="autoZero"/>
        <c:auto val="1"/>
        <c:lblAlgn val="ctr"/>
        <c:lblOffset val="100"/>
        <c:noMultiLvlLbl val="0"/>
      </c:catAx>
      <c:valAx>
        <c:axId val="67460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60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3035.6846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601624"/>
        <c:axId val="674598488"/>
      </c:barChart>
      <c:catAx>
        <c:axId val="67460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598488"/>
        <c:crosses val="autoZero"/>
        <c:auto val="1"/>
        <c:lblAlgn val="ctr"/>
        <c:lblOffset val="100"/>
        <c:noMultiLvlLbl val="0"/>
      </c:catAx>
      <c:valAx>
        <c:axId val="674598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60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109.12097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603584"/>
        <c:axId val="674599664"/>
      </c:barChart>
      <c:catAx>
        <c:axId val="67460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599664"/>
        <c:crosses val="autoZero"/>
        <c:auto val="1"/>
        <c:lblAlgn val="ctr"/>
        <c:lblOffset val="100"/>
        <c:noMultiLvlLbl val="0"/>
      </c:catAx>
      <c:valAx>
        <c:axId val="67459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60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107.10581999999999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602408"/>
        <c:axId val="674598880"/>
      </c:barChart>
      <c:catAx>
        <c:axId val="67460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598880"/>
        <c:crosses val="autoZero"/>
        <c:auto val="1"/>
        <c:lblAlgn val="ctr"/>
        <c:lblOffset val="100"/>
        <c:noMultiLvlLbl val="0"/>
      </c:catAx>
      <c:valAx>
        <c:axId val="67459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60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11.970651999999999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604368"/>
        <c:axId val="674604760"/>
      </c:barChart>
      <c:catAx>
        <c:axId val="67460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604760"/>
        <c:crosses val="autoZero"/>
        <c:auto val="1"/>
        <c:lblAlgn val="ctr"/>
        <c:lblOffset val="100"/>
        <c:noMultiLvlLbl val="0"/>
      </c:catAx>
      <c:valAx>
        <c:axId val="674604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60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690.73800000000006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598096"/>
        <c:axId val="872791384"/>
      </c:barChart>
      <c:catAx>
        <c:axId val="67459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791384"/>
        <c:crosses val="autoZero"/>
        <c:auto val="1"/>
        <c:lblAlgn val="ctr"/>
        <c:lblOffset val="100"/>
        <c:noMultiLvlLbl val="0"/>
      </c:catAx>
      <c:valAx>
        <c:axId val="872791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59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4.2463470000000003E-2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787072"/>
        <c:axId val="872788248"/>
      </c:barChart>
      <c:catAx>
        <c:axId val="87278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788248"/>
        <c:crosses val="autoZero"/>
        <c:auto val="1"/>
        <c:lblAlgn val="ctr"/>
        <c:lblOffset val="100"/>
        <c:noMultiLvlLbl val="0"/>
      </c:catAx>
      <c:valAx>
        <c:axId val="87278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7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3.7341888000000001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786680"/>
        <c:axId val="872789032"/>
      </c:barChart>
      <c:catAx>
        <c:axId val="87278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789032"/>
        <c:crosses val="autoZero"/>
        <c:auto val="1"/>
        <c:lblAlgn val="ctr"/>
        <c:lblOffset val="100"/>
        <c:noMultiLvlLbl val="0"/>
      </c:catAx>
      <c:valAx>
        <c:axId val="872789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78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24.850421999999998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111504"/>
        <c:axId val="13604960"/>
      </c:barChart>
      <c:catAx>
        <c:axId val="67011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04960"/>
        <c:crosses val="autoZero"/>
        <c:auto val="1"/>
        <c:lblAlgn val="ctr"/>
        <c:lblOffset val="100"/>
        <c:noMultiLvlLbl val="0"/>
      </c:catAx>
      <c:valAx>
        <c:axId val="1360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11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88.562880000000007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790600"/>
        <c:axId val="872785896"/>
      </c:barChart>
      <c:catAx>
        <c:axId val="87279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785896"/>
        <c:crosses val="autoZero"/>
        <c:auto val="1"/>
        <c:lblAlgn val="ctr"/>
        <c:lblOffset val="100"/>
        <c:noMultiLvlLbl val="0"/>
      </c:catAx>
      <c:valAx>
        <c:axId val="87278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79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84.854354999999998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784328"/>
        <c:axId val="872789816"/>
      </c:barChart>
      <c:catAx>
        <c:axId val="87278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789816"/>
        <c:crosses val="autoZero"/>
        <c:auto val="1"/>
        <c:lblAlgn val="ctr"/>
        <c:lblOffset val="100"/>
        <c:noMultiLvlLbl val="0"/>
      </c:catAx>
      <c:valAx>
        <c:axId val="87278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78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4.2510000000000003</c:v>
                </c:pt>
                <c:pt idx="1">
                  <c:v>12.974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72787464"/>
        <c:axId val="872790992"/>
      </c:barChart>
      <c:catAx>
        <c:axId val="87278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790992"/>
        <c:crosses val="autoZero"/>
        <c:auto val="1"/>
        <c:lblAlgn val="ctr"/>
        <c:lblOffset val="100"/>
        <c:noMultiLvlLbl val="0"/>
      </c:catAx>
      <c:valAx>
        <c:axId val="87279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78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10.497548</c:v>
                </c:pt>
                <c:pt idx="1">
                  <c:v>12.1472</c:v>
                </c:pt>
                <c:pt idx="2">
                  <c:v>16.648584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507.96503000000001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784720"/>
        <c:axId val="872785112"/>
      </c:barChart>
      <c:catAx>
        <c:axId val="87278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785112"/>
        <c:crosses val="autoZero"/>
        <c:auto val="1"/>
        <c:lblAlgn val="ctr"/>
        <c:lblOffset val="100"/>
        <c:noMultiLvlLbl val="0"/>
      </c:catAx>
      <c:valAx>
        <c:axId val="872785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78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17.997364000000001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390168"/>
        <c:axId val="872392128"/>
      </c:barChart>
      <c:catAx>
        <c:axId val="87239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392128"/>
        <c:crosses val="autoZero"/>
        <c:auto val="1"/>
        <c:lblAlgn val="ctr"/>
        <c:lblOffset val="100"/>
        <c:noMultiLvlLbl val="0"/>
      </c:catAx>
      <c:valAx>
        <c:axId val="87239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39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77.203999999999994</c:v>
                </c:pt>
                <c:pt idx="1">
                  <c:v>8.0749999999999993</c:v>
                </c:pt>
                <c:pt idx="2">
                  <c:v>14.721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72388992"/>
        <c:axId val="872387424"/>
      </c:barChart>
      <c:catAx>
        <c:axId val="87238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387424"/>
        <c:crosses val="autoZero"/>
        <c:auto val="1"/>
        <c:lblAlgn val="ctr"/>
        <c:lblOffset val="100"/>
        <c:noMultiLvlLbl val="0"/>
      </c:catAx>
      <c:valAx>
        <c:axId val="87238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38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2055.2096999999999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389384"/>
        <c:axId val="872392520"/>
      </c:barChart>
      <c:catAx>
        <c:axId val="87238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392520"/>
        <c:crosses val="autoZero"/>
        <c:auto val="1"/>
        <c:lblAlgn val="ctr"/>
        <c:lblOffset val="100"/>
        <c:noMultiLvlLbl val="0"/>
      </c:catAx>
      <c:valAx>
        <c:axId val="872392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38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160.48304999999999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389776"/>
        <c:axId val="872390560"/>
      </c:barChart>
      <c:catAx>
        <c:axId val="87238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390560"/>
        <c:crosses val="autoZero"/>
        <c:auto val="1"/>
        <c:lblAlgn val="ctr"/>
        <c:lblOffset val="100"/>
        <c:noMultiLvlLbl val="0"/>
      </c:catAx>
      <c:valAx>
        <c:axId val="872390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38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430.16156000000001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391344"/>
        <c:axId val="872391736"/>
      </c:barChart>
      <c:catAx>
        <c:axId val="87239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391736"/>
        <c:crosses val="autoZero"/>
        <c:auto val="1"/>
        <c:lblAlgn val="ctr"/>
        <c:lblOffset val="100"/>
        <c:noMultiLvlLbl val="0"/>
      </c:catAx>
      <c:valAx>
        <c:axId val="87239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39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2.9840784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08880"/>
        <c:axId val="259216608"/>
      </c:barChart>
      <c:catAx>
        <c:axId val="1360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216608"/>
        <c:crosses val="autoZero"/>
        <c:auto val="1"/>
        <c:lblAlgn val="ctr"/>
        <c:lblOffset val="100"/>
        <c:noMultiLvlLbl val="0"/>
      </c:catAx>
      <c:valAx>
        <c:axId val="25921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0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4854.9516999999996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393304"/>
        <c:axId val="872388600"/>
      </c:barChart>
      <c:catAx>
        <c:axId val="87239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388600"/>
        <c:crosses val="autoZero"/>
        <c:auto val="1"/>
        <c:lblAlgn val="ctr"/>
        <c:lblOffset val="100"/>
        <c:noMultiLvlLbl val="0"/>
      </c:catAx>
      <c:valAx>
        <c:axId val="87238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39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14.222198499999999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393696"/>
        <c:axId val="786140280"/>
      </c:barChart>
      <c:catAx>
        <c:axId val="87239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6140280"/>
        <c:crosses val="autoZero"/>
        <c:auto val="1"/>
        <c:lblAlgn val="ctr"/>
        <c:lblOffset val="100"/>
        <c:noMultiLvlLbl val="0"/>
      </c:catAx>
      <c:valAx>
        <c:axId val="78614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3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1.6233624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6144200"/>
        <c:axId val="786137536"/>
      </c:barChart>
      <c:catAx>
        <c:axId val="78614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6137536"/>
        <c:crosses val="autoZero"/>
        <c:auto val="1"/>
        <c:lblAlgn val="ctr"/>
        <c:lblOffset val="100"/>
        <c:noMultiLvlLbl val="0"/>
      </c:catAx>
      <c:valAx>
        <c:axId val="78613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614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218.45740000000001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70016"/>
        <c:axId val="559873152"/>
      </c:barChart>
      <c:catAx>
        <c:axId val="55987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73152"/>
        <c:crosses val="autoZero"/>
        <c:auto val="1"/>
        <c:lblAlgn val="ctr"/>
        <c:lblOffset val="100"/>
        <c:noMultiLvlLbl val="0"/>
      </c:catAx>
      <c:valAx>
        <c:axId val="55987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7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1.3114698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70408"/>
        <c:axId val="559872368"/>
      </c:barChart>
      <c:catAx>
        <c:axId val="55987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72368"/>
        <c:crosses val="autoZero"/>
        <c:auto val="1"/>
        <c:lblAlgn val="ctr"/>
        <c:lblOffset val="100"/>
        <c:noMultiLvlLbl val="0"/>
      </c:catAx>
      <c:valAx>
        <c:axId val="559872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7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15.192144000000001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241704"/>
        <c:axId val="780243272"/>
      </c:barChart>
      <c:catAx>
        <c:axId val="78024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243272"/>
        <c:crosses val="autoZero"/>
        <c:auto val="1"/>
        <c:lblAlgn val="ctr"/>
        <c:lblOffset val="100"/>
        <c:noMultiLvlLbl val="0"/>
      </c:catAx>
      <c:valAx>
        <c:axId val="78024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24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1.6233624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242096"/>
        <c:axId val="780244056"/>
      </c:barChart>
      <c:catAx>
        <c:axId val="7802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244056"/>
        <c:crosses val="autoZero"/>
        <c:auto val="1"/>
        <c:lblAlgn val="ctr"/>
        <c:lblOffset val="100"/>
        <c:noMultiLvlLbl val="0"/>
      </c:catAx>
      <c:valAx>
        <c:axId val="78024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24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525.70263999999997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242488"/>
        <c:axId val="780245232"/>
      </c:barChart>
      <c:catAx>
        <c:axId val="78024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245232"/>
        <c:crosses val="autoZero"/>
        <c:auto val="1"/>
        <c:lblAlgn val="ctr"/>
        <c:lblOffset val="100"/>
        <c:noMultiLvlLbl val="0"/>
      </c:catAx>
      <c:valAx>
        <c:axId val="78024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24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7.4286219999999998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243664"/>
        <c:axId val="559870800"/>
      </c:barChart>
      <c:catAx>
        <c:axId val="7802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70800"/>
        <c:crosses val="autoZero"/>
        <c:auto val="1"/>
        <c:lblAlgn val="ctr"/>
        <c:lblOffset val="100"/>
        <c:noMultiLvlLbl val="0"/>
      </c:catAx>
      <c:valAx>
        <c:axId val="55987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2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박정래, ID : H1800172)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12월 19일 13:07:21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2055.2096999999999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67.698949999999996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24.850421999999998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77.203999999999994</v>
      </c>
      <c r="G8" s="59">
        <f>'DRIs DATA 입력'!G8</f>
        <v>8.0749999999999993</v>
      </c>
      <c r="H8" s="59">
        <f>'DRIs DATA 입력'!H8</f>
        <v>14.721</v>
      </c>
      <c r="I8" s="46"/>
      <c r="J8" s="59" t="s">
        <v>216</v>
      </c>
      <c r="K8" s="59">
        <f>'DRIs DATA 입력'!K8</f>
        <v>4.2510000000000003</v>
      </c>
      <c r="L8" s="59">
        <f>'DRIs DATA 입력'!L8</f>
        <v>12.974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507.96503000000001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17.997364000000001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2.9840784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218.45740000000001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160.48304999999999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1.6495734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1.3114698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15.192144000000001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1.6233624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525.70263999999997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7.4286219999999998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2.064508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1.2880248000000001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430.16156000000001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1194.2166999999999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4854.9516999999996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3035.6846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109.12097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107.10581999999999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14.222198499999999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11.970651999999999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690.73800000000006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4.2463470000000003E-2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3.7341888000000001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88.562880000000007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84.854354999999998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65" sqref="D6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299</v>
      </c>
      <c r="B1" s="61" t="s">
        <v>328</v>
      </c>
      <c r="G1" s="62" t="s">
        <v>320</v>
      </c>
      <c r="H1" s="61" t="s">
        <v>329</v>
      </c>
    </row>
    <row r="3" spans="1:27" x14ac:dyDescent="0.3">
      <c r="A3" s="71" t="s">
        <v>330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302</v>
      </c>
      <c r="B4" s="69"/>
      <c r="C4" s="69"/>
      <c r="E4" s="66" t="s">
        <v>276</v>
      </c>
      <c r="F4" s="67"/>
      <c r="G4" s="67"/>
      <c r="H4" s="68"/>
      <c r="J4" s="66" t="s">
        <v>277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311</v>
      </c>
      <c r="H5" s="65" t="s">
        <v>46</v>
      </c>
      <c r="J5" s="65"/>
      <c r="K5" s="65" t="s">
        <v>312</v>
      </c>
      <c r="L5" s="65" t="s">
        <v>300</v>
      </c>
      <c r="N5" s="65"/>
      <c r="O5" s="65" t="s">
        <v>301</v>
      </c>
      <c r="P5" s="65" t="s">
        <v>281</v>
      </c>
      <c r="Q5" s="65" t="s">
        <v>331</v>
      </c>
      <c r="R5" s="65" t="s">
        <v>283</v>
      </c>
      <c r="S5" s="65" t="s">
        <v>280</v>
      </c>
      <c r="U5" s="65"/>
      <c r="V5" s="65" t="s">
        <v>301</v>
      </c>
      <c r="W5" s="65" t="s">
        <v>281</v>
      </c>
      <c r="X5" s="65" t="s">
        <v>282</v>
      </c>
      <c r="Y5" s="65" t="s">
        <v>283</v>
      </c>
      <c r="Z5" s="65" t="s">
        <v>280</v>
      </c>
    </row>
    <row r="6" spans="1:27" x14ac:dyDescent="0.3">
      <c r="A6" s="65" t="s">
        <v>332</v>
      </c>
      <c r="B6" s="65">
        <v>2200</v>
      </c>
      <c r="C6" s="65">
        <v>2055.2096999999999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303</v>
      </c>
      <c r="O6" s="65">
        <v>50</v>
      </c>
      <c r="P6" s="65">
        <v>60</v>
      </c>
      <c r="Q6" s="65">
        <v>0</v>
      </c>
      <c r="R6" s="65">
        <v>0</v>
      </c>
      <c r="S6" s="65">
        <v>67.698949999999996</v>
      </c>
      <c r="U6" s="65" t="s">
        <v>304</v>
      </c>
      <c r="V6" s="65">
        <v>0</v>
      </c>
      <c r="W6" s="65">
        <v>0</v>
      </c>
      <c r="X6" s="65">
        <v>25</v>
      </c>
      <c r="Y6" s="65">
        <v>0</v>
      </c>
      <c r="Z6" s="65">
        <v>24.850421999999998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286</v>
      </c>
      <c r="F8" s="65">
        <v>77.203999999999994</v>
      </c>
      <c r="G8" s="65">
        <v>8.0749999999999993</v>
      </c>
      <c r="H8" s="65">
        <v>14.721</v>
      </c>
      <c r="J8" s="65" t="s">
        <v>286</v>
      </c>
      <c r="K8" s="65">
        <v>4.2510000000000003</v>
      </c>
      <c r="L8" s="65">
        <v>12.974</v>
      </c>
    </row>
    <row r="13" spans="1:27" x14ac:dyDescent="0.3">
      <c r="A13" s="70" t="s">
        <v>333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287</v>
      </c>
      <c r="B14" s="69"/>
      <c r="C14" s="69"/>
      <c r="D14" s="69"/>
      <c r="E14" s="69"/>
      <c r="F14" s="69"/>
      <c r="H14" s="69" t="s">
        <v>321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334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301</v>
      </c>
      <c r="C15" s="65" t="s">
        <v>281</v>
      </c>
      <c r="D15" s="65" t="s">
        <v>282</v>
      </c>
      <c r="E15" s="65" t="s">
        <v>335</v>
      </c>
      <c r="F15" s="65" t="s">
        <v>280</v>
      </c>
      <c r="H15" s="65"/>
      <c r="I15" s="65" t="s">
        <v>301</v>
      </c>
      <c r="J15" s="65" t="s">
        <v>281</v>
      </c>
      <c r="K15" s="65" t="s">
        <v>282</v>
      </c>
      <c r="L15" s="65" t="s">
        <v>335</v>
      </c>
      <c r="M15" s="65" t="s">
        <v>280</v>
      </c>
      <c r="O15" s="65"/>
      <c r="P15" s="65" t="s">
        <v>301</v>
      </c>
      <c r="Q15" s="65" t="s">
        <v>281</v>
      </c>
      <c r="R15" s="65" t="s">
        <v>331</v>
      </c>
      <c r="S15" s="65" t="s">
        <v>283</v>
      </c>
      <c r="T15" s="65" t="s">
        <v>280</v>
      </c>
      <c r="V15" s="65"/>
      <c r="W15" s="65" t="s">
        <v>336</v>
      </c>
      <c r="X15" s="65" t="s">
        <v>281</v>
      </c>
      <c r="Y15" s="65" t="s">
        <v>282</v>
      </c>
      <c r="Z15" s="65" t="s">
        <v>283</v>
      </c>
      <c r="AA15" s="65" t="s">
        <v>280</v>
      </c>
    </row>
    <row r="16" spans="1:27" x14ac:dyDescent="0.3">
      <c r="A16" s="65" t="s">
        <v>288</v>
      </c>
      <c r="B16" s="65">
        <v>530</v>
      </c>
      <c r="C16" s="65">
        <v>750</v>
      </c>
      <c r="D16" s="65">
        <v>0</v>
      </c>
      <c r="E16" s="65">
        <v>3000</v>
      </c>
      <c r="F16" s="65">
        <v>507.96503000000001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17.997364000000001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2.9840784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218.45740000000001</v>
      </c>
    </row>
    <row r="23" spans="1:62" x14ac:dyDescent="0.3">
      <c r="A23" s="70" t="s">
        <v>289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290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292</v>
      </c>
      <c r="P24" s="69"/>
      <c r="Q24" s="69"/>
      <c r="R24" s="69"/>
      <c r="S24" s="69"/>
      <c r="T24" s="69"/>
      <c r="V24" s="69" t="s">
        <v>313</v>
      </c>
      <c r="W24" s="69"/>
      <c r="X24" s="69"/>
      <c r="Y24" s="69"/>
      <c r="Z24" s="69"/>
      <c r="AA24" s="69"/>
      <c r="AC24" s="69" t="s">
        <v>306</v>
      </c>
      <c r="AD24" s="69"/>
      <c r="AE24" s="69"/>
      <c r="AF24" s="69"/>
      <c r="AG24" s="69"/>
      <c r="AH24" s="69"/>
      <c r="AJ24" s="69" t="s">
        <v>337</v>
      </c>
      <c r="AK24" s="69"/>
      <c r="AL24" s="69"/>
      <c r="AM24" s="69"/>
      <c r="AN24" s="69"/>
      <c r="AO24" s="69"/>
      <c r="AQ24" s="69" t="s">
        <v>293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294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301</v>
      </c>
      <c r="C25" s="65" t="s">
        <v>338</v>
      </c>
      <c r="D25" s="65" t="s">
        <v>282</v>
      </c>
      <c r="E25" s="65" t="s">
        <v>283</v>
      </c>
      <c r="F25" s="65" t="s">
        <v>280</v>
      </c>
      <c r="H25" s="65"/>
      <c r="I25" s="65" t="s">
        <v>301</v>
      </c>
      <c r="J25" s="65" t="s">
        <v>281</v>
      </c>
      <c r="K25" s="65" t="s">
        <v>282</v>
      </c>
      <c r="L25" s="65" t="s">
        <v>335</v>
      </c>
      <c r="M25" s="65" t="s">
        <v>339</v>
      </c>
      <c r="O25" s="65"/>
      <c r="P25" s="65" t="s">
        <v>301</v>
      </c>
      <c r="Q25" s="65" t="s">
        <v>281</v>
      </c>
      <c r="R25" s="65" t="s">
        <v>282</v>
      </c>
      <c r="S25" s="65" t="s">
        <v>283</v>
      </c>
      <c r="T25" s="65" t="s">
        <v>280</v>
      </c>
      <c r="V25" s="65"/>
      <c r="W25" s="65" t="s">
        <v>301</v>
      </c>
      <c r="X25" s="65" t="s">
        <v>338</v>
      </c>
      <c r="Y25" s="65" t="s">
        <v>282</v>
      </c>
      <c r="Z25" s="65" t="s">
        <v>283</v>
      </c>
      <c r="AA25" s="65" t="s">
        <v>280</v>
      </c>
      <c r="AC25" s="65"/>
      <c r="AD25" s="65" t="s">
        <v>301</v>
      </c>
      <c r="AE25" s="65" t="s">
        <v>281</v>
      </c>
      <c r="AF25" s="65" t="s">
        <v>282</v>
      </c>
      <c r="AG25" s="65" t="s">
        <v>335</v>
      </c>
      <c r="AH25" s="65" t="s">
        <v>280</v>
      </c>
      <c r="AJ25" s="65"/>
      <c r="AK25" s="65" t="s">
        <v>301</v>
      </c>
      <c r="AL25" s="65" t="s">
        <v>281</v>
      </c>
      <c r="AM25" s="65" t="s">
        <v>331</v>
      </c>
      <c r="AN25" s="65" t="s">
        <v>283</v>
      </c>
      <c r="AO25" s="65" t="s">
        <v>280</v>
      </c>
      <c r="AQ25" s="65"/>
      <c r="AR25" s="65" t="s">
        <v>336</v>
      </c>
      <c r="AS25" s="65" t="s">
        <v>281</v>
      </c>
      <c r="AT25" s="65" t="s">
        <v>282</v>
      </c>
      <c r="AU25" s="65" t="s">
        <v>335</v>
      </c>
      <c r="AV25" s="65" t="s">
        <v>280</v>
      </c>
      <c r="AX25" s="65"/>
      <c r="AY25" s="65" t="s">
        <v>301</v>
      </c>
      <c r="AZ25" s="65" t="s">
        <v>281</v>
      </c>
      <c r="BA25" s="65" t="s">
        <v>282</v>
      </c>
      <c r="BB25" s="65" t="s">
        <v>283</v>
      </c>
      <c r="BC25" s="65" t="s">
        <v>280</v>
      </c>
      <c r="BE25" s="65"/>
      <c r="BF25" s="65" t="s">
        <v>301</v>
      </c>
      <c r="BG25" s="65" t="s">
        <v>281</v>
      </c>
      <c r="BH25" s="65" t="s">
        <v>282</v>
      </c>
      <c r="BI25" s="65" t="s">
        <v>335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160.48304999999999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1.6495734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1.3114698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15.192144000000001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1.6233624</v>
      </c>
      <c r="AJ26" s="65" t="s">
        <v>340</v>
      </c>
      <c r="AK26" s="65">
        <v>320</v>
      </c>
      <c r="AL26" s="65">
        <v>400</v>
      </c>
      <c r="AM26" s="65">
        <v>0</v>
      </c>
      <c r="AN26" s="65">
        <v>1000</v>
      </c>
      <c r="AO26" s="65">
        <v>525.70263999999997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7.4286219999999998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2.064508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1.2880248000000001</v>
      </c>
    </row>
    <row r="33" spans="1:68" x14ac:dyDescent="0.3">
      <c r="A33" s="70" t="s">
        <v>322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341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307</v>
      </c>
      <c r="AD34" s="69"/>
      <c r="AE34" s="69"/>
      <c r="AF34" s="69"/>
      <c r="AG34" s="69"/>
      <c r="AH34" s="69"/>
      <c r="AJ34" s="69" t="s">
        <v>315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301</v>
      </c>
      <c r="C35" s="65" t="s">
        <v>281</v>
      </c>
      <c r="D35" s="65" t="s">
        <v>331</v>
      </c>
      <c r="E35" s="65" t="s">
        <v>283</v>
      </c>
      <c r="F35" s="65" t="s">
        <v>280</v>
      </c>
      <c r="H35" s="65"/>
      <c r="I35" s="65" t="s">
        <v>301</v>
      </c>
      <c r="J35" s="65" t="s">
        <v>338</v>
      </c>
      <c r="K35" s="65" t="s">
        <v>282</v>
      </c>
      <c r="L35" s="65" t="s">
        <v>283</v>
      </c>
      <c r="M35" s="65" t="s">
        <v>280</v>
      </c>
      <c r="O35" s="65"/>
      <c r="P35" s="65" t="s">
        <v>301</v>
      </c>
      <c r="Q35" s="65" t="s">
        <v>281</v>
      </c>
      <c r="R35" s="65" t="s">
        <v>282</v>
      </c>
      <c r="S35" s="65" t="s">
        <v>283</v>
      </c>
      <c r="T35" s="65" t="s">
        <v>280</v>
      </c>
      <c r="V35" s="65"/>
      <c r="W35" s="65" t="s">
        <v>301</v>
      </c>
      <c r="X35" s="65" t="s">
        <v>281</v>
      </c>
      <c r="Y35" s="65" t="s">
        <v>282</v>
      </c>
      <c r="Z35" s="65" t="s">
        <v>283</v>
      </c>
      <c r="AA35" s="65" t="s">
        <v>280</v>
      </c>
      <c r="AC35" s="65"/>
      <c r="AD35" s="65" t="s">
        <v>301</v>
      </c>
      <c r="AE35" s="65" t="s">
        <v>281</v>
      </c>
      <c r="AF35" s="65" t="s">
        <v>331</v>
      </c>
      <c r="AG35" s="65" t="s">
        <v>283</v>
      </c>
      <c r="AH35" s="65" t="s">
        <v>339</v>
      </c>
      <c r="AJ35" s="65"/>
      <c r="AK35" s="65" t="s">
        <v>301</v>
      </c>
      <c r="AL35" s="65" t="s">
        <v>281</v>
      </c>
      <c r="AM35" s="65" t="s">
        <v>282</v>
      </c>
      <c r="AN35" s="65" t="s">
        <v>335</v>
      </c>
      <c r="AO35" s="65" t="s">
        <v>280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430.16156000000001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1194.2166999999999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4854.9516999999996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3035.6846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109.12097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107.10581999999999</v>
      </c>
    </row>
    <row r="43" spans="1:68" x14ac:dyDescent="0.3">
      <c r="A43" s="70" t="s">
        <v>308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316</v>
      </c>
      <c r="I44" s="69"/>
      <c r="J44" s="69"/>
      <c r="K44" s="69"/>
      <c r="L44" s="69"/>
      <c r="M44" s="69"/>
      <c r="O44" s="69" t="s">
        <v>296</v>
      </c>
      <c r="P44" s="69"/>
      <c r="Q44" s="69"/>
      <c r="R44" s="69"/>
      <c r="S44" s="69"/>
      <c r="T44" s="69"/>
      <c r="V44" s="69" t="s">
        <v>317</v>
      </c>
      <c r="W44" s="69"/>
      <c r="X44" s="69"/>
      <c r="Y44" s="69"/>
      <c r="Z44" s="69"/>
      <c r="AA44" s="69"/>
      <c r="AC44" s="69" t="s">
        <v>309</v>
      </c>
      <c r="AD44" s="69"/>
      <c r="AE44" s="69"/>
      <c r="AF44" s="69"/>
      <c r="AG44" s="69"/>
      <c r="AH44" s="69"/>
      <c r="AJ44" s="69" t="s">
        <v>324</v>
      </c>
      <c r="AK44" s="69"/>
      <c r="AL44" s="69"/>
      <c r="AM44" s="69"/>
      <c r="AN44" s="69"/>
      <c r="AO44" s="69"/>
      <c r="AQ44" s="69" t="s">
        <v>297</v>
      </c>
      <c r="AR44" s="69"/>
      <c r="AS44" s="69"/>
      <c r="AT44" s="69"/>
      <c r="AU44" s="69"/>
      <c r="AV44" s="69"/>
      <c r="AX44" s="69" t="s">
        <v>318</v>
      </c>
      <c r="AY44" s="69"/>
      <c r="AZ44" s="69"/>
      <c r="BA44" s="69"/>
      <c r="BB44" s="69"/>
      <c r="BC44" s="69"/>
      <c r="BE44" s="69" t="s">
        <v>319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336</v>
      </c>
      <c r="C45" s="65" t="s">
        <v>281</v>
      </c>
      <c r="D45" s="65" t="s">
        <v>331</v>
      </c>
      <c r="E45" s="65" t="s">
        <v>283</v>
      </c>
      <c r="F45" s="65" t="s">
        <v>280</v>
      </c>
      <c r="H45" s="65"/>
      <c r="I45" s="65" t="s">
        <v>301</v>
      </c>
      <c r="J45" s="65" t="s">
        <v>281</v>
      </c>
      <c r="K45" s="65" t="s">
        <v>282</v>
      </c>
      <c r="L45" s="65" t="s">
        <v>283</v>
      </c>
      <c r="M45" s="65" t="s">
        <v>280</v>
      </c>
      <c r="O45" s="65"/>
      <c r="P45" s="65" t="s">
        <v>301</v>
      </c>
      <c r="Q45" s="65" t="s">
        <v>281</v>
      </c>
      <c r="R45" s="65" t="s">
        <v>282</v>
      </c>
      <c r="S45" s="65" t="s">
        <v>283</v>
      </c>
      <c r="T45" s="65" t="s">
        <v>339</v>
      </c>
      <c r="V45" s="65"/>
      <c r="W45" s="65" t="s">
        <v>301</v>
      </c>
      <c r="X45" s="65" t="s">
        <v>281</v>
      </c>
      <c r="Y45" s="65" t="s">
        <v>282</v>
      </c>
      <c r="Z45" s="65" t="s">
        <v>283</v>
      </c>
      <c r="AA45" s="65" t="s">
        <v>280</v>
      </c>
      <c r="AC45" s="65"/>
      <c r="AD45" s="65" t="s">
        <v>301</v>
      </c>
      <c r="AE45" s="65" t="s">
        <v>338</v>
      </c>
      <c r="AF45" s="65" t="s">
        <v>282</v>
      </c>
      <c r="AG45" s="65" t="s">
        <v>283</v>
      </c>
      <c r="AH45" s="65" t="s">
        <v>280</v>
      </c>
      <c r="AJ45" s="65"/>
      <c r="AK45" s="65" t="s">
        <v>336</v>
      </c>
      <c r="AL45" s="65" t="s">
        <v>281</v>
      </c>
      <c r="AM45" s="65" t="s">
        <v>282</v>
      </c>
      <c r="AN45" s="65" t="s">
        <v>335</v>
      </c>
      <c r="AO45" s="65" t="s">
        <v>280</v>
      </c>
      <c r="AQ45" s="65"/>
      <c r="AR45" s="65" t="s">
        <v>301</v>
      </c>
      <c r="AS45" s="65" t="s">
        <v>338</v>
      </c>
      <c r="AT45" s="65" t="s">
        <v>282</v>
      </c>
      <c r="AU45" s="65" t="s">
        <v>283</v>
      </c>
      <c r="AV45" s="65" t="s">
        <v>280</v>
      </c>
      <c r="AX45" s="65"/>
      <c r="AY45" s="65" t="s">
        <v>301</v>
      </c>
      <c r="AZ45" s="65" t="s">
        <v>281</v>
      </c>
      <c r="BA45" s="65" t="s">
        <v>282</v>
      </c>
      <c r="BB45" s="65" t="s">
        <v>283</v>
      </c>
      <c r="BC45" s="65" t="s">
        <v>280</v>
      </c>
      <c r="BE45" s="65"/>
      <c r="BF45" s="65" t="s">
        <v>301</v>
      </c>
      <c r="BG45" s="65" t="s">
        <v>338</v>
      </c>
      <c r="BH45" s="65" t="s">
        <v>282</v>
      </c>
      <c r="BI45" s="65" t="s">
        <v>335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14.222198499999999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11.970651999999999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690.73800000000006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4.2463470000000003E-2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3.7341888000000001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88.562880000000007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84.854354999999998</v>
      </c>
      <c r="AX46" s="65" t="s">
        <v>342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6" sqref="G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325</v>
      </c>
      <c r="B2" s="61" t="s">
        <v>326</v>
      </c>
      <c r="C2" s="61" t="s">
        <v>327</v>
      </c>
      <c r="D2" s="61">
        <v>55</v>
      </c>
      <c r="E2" s="61">
        <v>2055.2096999999999</v>
      </c>
      <c r="F2" s="61">
        <v>355.04050000000001</v>
      </c>
      <c r="G2" s="61">
        <v>37.135756999999998</v>
      </c>
      <c r="H2" s="61">
        <v>21.087050999999999</v>
      </c>
      <c r="I2" s="61">
        <v>16.048701999999999</v>
      </c>
      <c r="J2" s="61">
        <v>67.698949999999996</v>
      </c>
      <c r="K2" s="61">
        <v>41.931865999999999</v>
      </c>
      <c r="L2" s="61">
        <v>25.767088000000001</v>
      </c>
      <c r="M2" s="61">
        <v>24.850421999999998</v>
      </c>
      <c r="N2" s="61">
        <v>2.5854453999999998</v>
      </c>
      <c r="O2" s="61">
        <v>13.825817000000001</v>
      </c>
      <c r="P2" s="61">
        <v>957.19730000000004</v>
      </c>
      <c r="Q2" s="61">
        <v>21.886959999999998</v>
      </c>
      <c r="R2" s="61">
        <v>507.96503000000001</v>
      </c>
      <c r="S2" s="61">
        <v>81.421539999999993</v>
      </c>
      <c r="T2" s="61">
        <v>5118.5195000000003</v>
      </c>
      <c r="U2" s="61">
        <v>2.9840784</v>
      </c>
      <c r="V2" s="61">
        <v>17.997364000000001</v>
      </c>
      <c r="W2" s="61">
        <v>218.45740000000001</v>
      </c>
      <c r="X2" s="61">
        <v>160.48304999999999</v>
      </c>
      <c r="Y2" s="61">
        <v>1.6495734</v>
      </c>
      <c r="Z2" s="61">
        <v>1.3114698</v>
      </c>
      <c r="AA2" s="61">
        <v>15.192144000000001</v>
      </c>
      <c r="AB2" s="61">
        <v>1.6233624</v>
      </c>
      <c r="AC2" s="61">
        <v>525.70263999999997</v>
      </c>
      <c r="AD2" s="61">
        <v>7.4286219999999998</v>
      </c>
      <c r="AE2" s="61">
        <v>2.064508</v>
      </c>
      <c r="AF2" s="61">
        <v>1.2880248000000001</v>
      </c>
      <c r="AG2" s="61">
        <v>430.16156000000001</v>
      </c>
      <c r="AH2" s="61">
        <v>277.75869999999998</v>
      </c>
      <c r="AI2" s="61">
        <v>152.40288000000001</v>
      </c>
      <c r="AJ2" s="61">
        <v>1194.2166999999999</v>
      </c>
      <c r="AK2" s="61">
        <v>4854.9516999999996</v>
      </c>
      <c r="AL2" s="61">
        <v>109.12097</v>
      </c>
      <c r="AM2" s="61">
        <v>3035.6846</v>
      </c>
      <c r="AN2" s="61">
        <v>107.10581999999999</v>
      </c>
      <c r="AO2" s="61">
        <v>14.222198499999999</v>
      </c>
      <c r="AP2" s="61">
        <v>10.648918</v>
      </c>
      <c r="AQ2" s="61">
        <v>3.5732795999999998</v>
      </c>
      <c r="AR2" s="61">
        <v>11.970651999999999</v>
      </c>
      <c r="AS2" s="61">
        <v>690.73800000000006</v>
      </c>
      <c r="AT2" s="61">
        <v>4.2463470000000003E-2</v>
      </c>
      <c r="AU2" s="61">
        <v>3.7341888000000001</v>
      </c>
      <c r="AV2" s="61">
        <v>88.562880000000007</v>
      </c>
      <c r="AW2" s="61">
        <v>84.854354999999998</v>
      </c>
      <c r="AX2" s="61">
        <v>9.8539349999999998E-2</v>
      </c>
      <c r="AY2" s="61">
        <v>1.2313806</v>
      </c>
      <c r="AZ2" s="61">
        <v>256.03723000000002</v>
      </c>
      <c r="BA2" s="61">
        <v>39.302790000000002</v>
      </c>
      <c r="BB2" s="61">
        <v>10.497548</v>
      </c>
      <c r="BC2" s="61">
        <v>12.1472</v>
      </c>
      <c r="BD2" s="61">
        <v>16.648584</v>
      </c>
      <c r="BE2" s="61">
        <v>1.3798299000000001</v>
      </c>
      <c r="BF2" s="61">
        <v>8.8516519999999996</v>
      </c>
      <c r="BG2" s="61">
        <v>2.7754896000000001E-3</v>
      </c>
      <c r="BH2" s="61">
        <v>1.3694167E-2</v>
      </c>
      <c r="BI2" s="61">
        <v>1.1031635E-2</v>
      </c>
      <c r="BJ2" s="61">
        <v>6.5376796000000001E-2</v>
      </c>
      <c r="BK2" s="61">
        <v>2.1349920000000001E-4</v>
      </c>
      <c r="BL2" s="61">
        <v>0.23211040999999999</v>
      </c>
      <c r="BM2" s="61">
        <v>2.3044114000000002</v>
      </c>
      <c r="BN2" s="61">
        <v>0.66400669999999995</v>
      </c>
      <c r="BO2" s="61">
        <v>42.726883000000001</v>
      </c>
      <c r="BP2" s="61">
        <v>6.9159856</v>
      </c>
      <c r="BQ2" s="61">
        <v>14.140357</v>
      </c>
      <c r="BR2" s="61">
        <v>54.453598</v>
      </c>
      <c r="BS2" s="61">
        <v>28.601984000000002</v>
      </c>
      <c r="BT2" s="61">
        <v>8.8888010000000008</v>
      </c>
      <c r="BU2" s="61">
        <v>5.8547559999999998E-2</v>
      </c>
      <c r="BV2" s="61">
        <v>1.8505794999999998E-2</v>
      </c>
      <c r="BW2" s="61">
        <v>0.57555646000000005</v>
      </c>
      <c r="BX2" s="61">
        <v>0.78926220000000002</v>
      </c>
      <c r="BY2" s="61">
        <v>9.3188950000000007E-2</v>
      </c>
      <c r="BZ2" s="61">
        <v>7.249407E-4</v>
      </c>
      <c r="CA2" s="61">
        <v>0.80549420000000005</v>
      </c>
      <c r="CB2" s="61">
        <v>9.3489139999999998E-3</v>
      </c>
      <c r="CC2" s="61">
        <v>0.11961939000000001</v>
      </c>
      <c r="CD2" s="61">
        <v>0.38979244000000002</v>
      </c>
      <c r="CE2" s="61">
        <v>9.3094274000000005E-2</v>
      </c>
      <c r="CF2" s="61">
        <v>0.10805824</v>
      </c>
      <c r="CG2" s="61">
        <v>2.4750000000000001E-7</v>
      </c>
      <c r="CH2" s="61">
        <v>1.5532036000000001E-2</v>
      </c>
      <c r="CI2" s="61">
        <v>6.3705669999999997E-3</v>
      </c>
      <c r="CJ2" s="61">
        <v>0.77592930000000004</v>
      </c>
      <c r="CK2" s="61">
        <v>2.3934754999999999E-2</v>
      </c>
      <c r="CL2" s="61">
        <v>0.76240730000000001</v>
      </c>
      <c r="CM2" s="61">
        <v>2.0831656000000001</v>
      </c>
      <c r="CN2" s="61">
        <v>2751.0524999999998</v>
      </c>
      <c r="CO2" s="61">
        <v>4857.1265000000003</v>
      </c>
      <c r="CP2" s="61">
        <v>2683.7514999999999</v>
      </c>
      <c r="CQ2" s="61">
        <v>841.98339999999996</v>
      </c>
      <c r="CR2" s="61">
        <v>528.23599999999999</v>
      </c>
      <c r="CS2" s="61">
        <v>487.30083999999999</v>
      </c>
      <c r="CT2" s="61">
        <v>2849.337</v>
      </c>
      <c r="CU2" s="61">
        <v>1641.4367999999999</v>
      </c>
      <c r="CV2" s="61">
        <v>1567.5581</v>
      </c>
      <c r="CW2" s="61">
        <v>1844.5652</v>
      </c>
      <c r="CX2" s="61">
        <v>546.41656</v>
      </c>
      <c r="CY2" s="61">
        <v>3470.2159999999999</v>
      </c>
      <c r="CZ2" s="61">
        <v>1517.8041000000001</v>
      </c>
      <c r="DA2" s="61">
        <v>4422.866</v>
      </c>
      <c r="DB2" s="61">
        <v>3988.2815000000001</v>
      </c>
      <c r="DC2" s="61">
        <v>6604.4584999999997</v>
      </c>
      <c r="DD2" s="61">
        <v>9901.9794999999995</v>
      </c>
      <c r="DE2" s="61">
        <v>1983.0515</v>
      </c>
      <c r="DF2" s="61">
        <v>4556.8900000000003</v>
      </c>
      <c r="DG2" s="61">
        <v>2393.3906000000002</v>
      </c>
      <c r="DH2" s="61">
        <v>38.663519999999998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39.302790000000002</v>
      </c>
      <c r="B6">
        <f>BB2</f>
        <v>10.497548</v>
      </c>
      <c r="C6">
        <f>BC2</f>
        <v>12.1472</v>
      </c>
      <c r="D6">
        <f>BD2</f>
        <v>16.648584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0" sqref="H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24491</v>
      </c>
      <c r="C2" s="56">
        <f ca="1">YEAR(TODAY())-YEAR(B2)+IF(TODAY()&gt;=DATE(YEAR(TODAY()),MONTH(B2),DAY(B2)),0,-1)</f>
        <v>55</v>
      </c>
      <c r="E2" s="52">
        <v>181.6</v>
      </c>
      <c r="F2" s="53" t="s">
        <v>39</v>
      </c>
      <c r="G2" s="52">
        <v>80.900000000000006</v>
      </c>
      <c r="H2" s="51" t="s">
        <v>41</v>
      </c>
      <c r="I2" s="72">
        <f>ROUND(G3/E3^2,1)</f>
        <v>24.5</v>
      </c>
    </row>
    <row r="3" spans="1:9" x14ac:dyDescent="0.3">
      <c r="E3" s="51">
        <f>E2/100</f>
        <v>1.8159999999999998</v>
      </c>
      <c r="F3" s="51" t="s">
        <v>40</v>
      </c>
      <c r="G3" s="51">
        <f>G2</f>
        <v>80.900000000000006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박정래, ID : H1800172)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12월 19일 13:07:21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44909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181.6</v>
      </c>
      <c r="L12" s="129"/>
      <c r="M12" s="122">
        <f>'개인정보 및 신체계측 입력'!G2</f>
        <v>80.900000000000006</v>
      </c>
      <c r="N12" s="123"/>
      <c r="O12" s="118" t="s">
        <v>271</v>
      </c>
      <c r="P12" s="112"/>
      <c r="Q12" s="115">
        <f>'개인정보 및 신체계측 입력'!I2</f>
        <v>24.5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박정래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77.203999999999994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8.0749999999999993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14.721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</v>
      </c>
      <c r="L72" s="36" t="s">
        <v>53</v>
      </c>
      <c r="M72" s="36">
        <f>ROUND('DRIs DATA'!K8,1)</f>
        <v>4.3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67.73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149.97999999999999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160.47999999999999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108.22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53.77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323.66000000000003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142.22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2022-12-19T04:09:56Z</dcterms:modified>
</cp:coreProperties>
</file>