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<sst xmlns="http://schemas.openxmlformats.org/spreadsheetml/2006/main" count="692" uniqueCount="337">
  <si>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</si>
  <si>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</si>
  <si>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</si>
  <si>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</si>
  <si>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</si>
  <si>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</si>
  <si>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</si>
  <si>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</si>
  <si>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</si>
  <si>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</si>
  <si>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</si>
  <si>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</si>
  <si>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</si>
  <si>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</si>
  <si>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</si>
  <si>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</si>
  <si>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</si>
  <si>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</si>
  <si>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</si>
  <si>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</si>
  <si>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</si>
  <si>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</si>
  <si>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</si>
  <si>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</si>
  <si>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</si>
  <si>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</si>
  <si>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</si>
  <si>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</si>
  <si>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</si>
  <si>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</si>
  <si>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</si>
  <si>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</si>
  <si>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</si>
  <si>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</si>
  <si>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</si>
  <si>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</si>
  <si>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</si>
  <si>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</si>
  <si>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</si>
  <si>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</si>
  <si>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</si>
  <si>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</si>
  <si>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</si>
  <si>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</si>
  <si>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</si>
  <si>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</si>
  <si>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</si>
  <si>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</si>
  <si>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</si>
  <si>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</si>
  <si>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</si>
  <si>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</si>
  <si>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</si>
  <si>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</si>
  <si>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</si>
  <si>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</si>
  <si>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</si>
  <si>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</si>
  <si>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</si>
  <si>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</si>
  <si>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</si>
  <si>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</si>
  <si>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</si>
  <si>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</si>
  <si>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</si>
  <si>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</si>
  <si>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</si>
  <si>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</si>
  <si>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</si>
  <si>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</si>
  <si>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</si>
  <si>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</si>
  <si>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</si>
  <si>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</si>
  <si>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</si>
  <si>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</si>
  <si>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</si>
  <si>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</si>
  <si>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</si>
  <si>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</si>
  <si>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</si>
  <si>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</si>
  <si>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</si>
  <si>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</si>
  <si>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</si>
  <si>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</si>
  <si>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</si>
  <si>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</si>
  <si>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</si>
  <si>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</si>
  <si>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</si>
  <si>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</si>
  <si>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</si>
  <si>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</si>
  <si>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</si>
  <si>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</si>
  <si>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</si>
  <si>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</si>
  <si>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</si>
  <si>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</si>
  <si>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</si>
  <si>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</si>
  <si>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</si>
  <si>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</si>
  <si>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</si>
  <si>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</si>
  <si>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</si>
  <si>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</si>
  <si>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</si>
  <si>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</si>
  <si>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</si>
  <si>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</si>
  <si>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</si>
  <si>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</si>
  <si>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</si>
  <si>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</si>
  <si>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</si>
  <si>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</si>
  <si>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</si>
  <si>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</si>
  <si>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</si>
  <si>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</si>
  <si>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</si>
  <si>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</si>
  <si>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</si>
  <si>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</si>
  <si>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</si>
  <si>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</si>
  <si>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</si>
  <si>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</si>
  <si>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</si>
  <si>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</si>
  <si>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</si>
  <si>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</si>
  <si>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</si>
  <si>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</si>
  <si>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</si>
  <si>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</si>
  <si>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</si>
  <si>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</si>
  <si>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</si>
  <si>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</si>
  <si>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</si>
  <si>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</si>
  <si>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</si>
  <si>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</si>
  <si>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</si>
  <si>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</si>
  <si>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</si>
  <si>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</si>
  <si>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</si>
  <si>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</si>
  <si>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</si>
  <si>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</si>
  <si>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</si>
  <si>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</si>
  <si>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</si>
  <si>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</si>
  <si>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</si>
  <si>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</si>
  <si>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</si>
  <si>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</si>
  <si>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</si>
  <si>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</si>
  <si>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</si>
  <si>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</si>
  <si>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</si>
  <si>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</si>
  <si>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</si>
  <si>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</si>
  <si>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</si>
  <si>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</si>
  <si>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</si>
  <si>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</si>
  <si>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</si>
  <si>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</si>
  <si>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</si>
  <si>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</si>
  <si>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</si>
  <si>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</si>
  <si>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</si>
  <si>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</si>
  <si>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</si>
  <si>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</si>
  <si>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</si>
  <si>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</si>
  <si>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</si>
  <si>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</si>
  <si>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</si>
  <si>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</si>
  <si>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</si>
  <si>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</si>
  <si>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</si>
  <si>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</si>
  <si>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</si>
  <si>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</si>
  <si>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</si>
  <si>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</si>
  <si>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</si>
  <si>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</si>
  <si>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</si>
  <si>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</si>
  <si>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</si>
  <si>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</si>
  <si>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</si>
  <si>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</si>
  <si>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</si>
  <si>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</si>
  <si>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</si>
  <si>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</si>
  <si>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</si>
  <si>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</si>
  <si>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</si>
  <si>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</si>
  <si>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</si>
  <si>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</si>
  <si>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</si>
  <si>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</si>
  <si>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</si>
  <si>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</si>
  <si>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</si>
  <si>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</si>
  <si>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</si>
  <si>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</si>
  <si>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</si>
  <si>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</si>
  <si>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</si>
  <si>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</si>
  <si>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</si>
  <si>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</si>
  <si>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</si>
  <si>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</si>
  <si>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</si>
  <si>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</si>
  <si>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</si>
  <si>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</si>
  <si>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</si>
  <si>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</si>
  <si>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</si>
  <si>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</si>
  <si>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</si>
  <si>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</si>
  <si>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</si>
  <si>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</si>
  <si>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</si>
  <si>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</si>
  <si>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</si>
  <si>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</si>
  <si>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</si>
  <si>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</si>
  <si>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</si>
  <si>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</si>
  <si>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</si>
  <si>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</si>
  <si>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</si>
  <si>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</si>
  <si>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</si>
  <si>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</si>
  <si>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</si>
  <si>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</si>
  <si>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</si>
  <si>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</si>
  <si>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</si>
  <si>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</si>
  <si>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</si>
  <si>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</si>
  <si>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</si>
  <si>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</si>
  <si>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</si>
  <si>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</si>
  <si>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</si>
  <si>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</si>
  <si>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</si>
  <si>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</si>
  <si>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</si>
  <si>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</si>
  <si>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</si>
  <si>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</si>
  <si>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</si>
  <si>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</si>
  <si>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</si>
  <si>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</si>
  <si>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</si>
  <si>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</si>
  <si>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</si>
  <si>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</si>
  <si>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</si>
  <si>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</si>
  <si>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</si>
  <si>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</si>
  <si>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</si>
  <si>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</si>
  <si>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</si>
  <si>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비타민B12</t>
    <phoneticPr fontId="1" type="noConversion"/>
  </si>
  <si>
    <t>비오틴</t>
    <phoneticPr fontId="1" type="noConversion"/>
  </si>
  <si>
    <t>철</t>
    <phoneticPr fontId="1" type="noConversion"/>
  </si>
  <si>
    <t>구리</t>
    <phoneticPr fontId="1" type="noConversion"/>
  </si>
  <si>
    <t>셀레늄</t>
    <phoneticPr fontId="1" type="noConversion"/>
  </si>
  <si>
    <t>구리(ug/일)</t>
    <phoneticPr fontId="1" type="noConversion"/>
  </si>
  <si>
    <t>정보</t>
    <phoneticPr fontId="1" type="noConversion"/>
  </si>
  <si>
    <t>n-6불포화</t>
    <phoneticPr fontId="1" type="noConversion"/>
  </si>
  <si>
    <t>평균필요량</t>
    <phoneticPr fontId="1" type="noConversion"/>
  </si>
  <si>
    <t>에너지(kcal)</t>
    <phoneticPr fontId="1" type="noConversion"/>
  </si>
  <si>
    <t>단백질(g/일)</t>
    <phoneticPr fontId="1" type="noConversion"/>
  </si>
  <si>
    <t>식이섬유(g/일)</t>
    <phoneticPr fontId="1" type="noConversion"/>
  </si>
  <si>
    <t>비타민D</t>
    <phoneticPr fontId="1" type="noConversion"/>
  </si>
  <si>
    <t>비타민B6</t>
    <phoneticPr fontId="1" type="noConversion"/>
  </si>
  <si>
    <t>염소</t>
    <phoneticPr fontId="1" type="noConversion"/>
  </si>
  <si>
    <t>미량 무기질</t>
    <phoneticPr fontId="1" type="noConversion"/>
  </si>
  <si>
    <t>망간</t>
    <phoneticPr fontId="1" type="noConversion"/>
  </si>
  <si>
    <t>크롬(ug/일)</t>
    <phoneticPr fontId="1" type="noConversion"/>
  </si>
  <si>
    <t>지방</t>
    <phoneticPr fontId="1" type="noConversion"/>
  </si>
  <si>
    <t>n-3불포화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</si>
  <si>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</si>
  <si>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</si>
  <si>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</si>
  <si>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아연</t>
    <phoneticPr fontId="1" type="noConversion"/>
  </si>
  <si>
    <t>불소</t>
    <phoneticPr fontId="1" type="noConversion"/>
  </si>
  <si>
    <t>몰리브덴</t>
    <phoneticPr fontId="1" type="noConversion"/>
  </si>
  <si>
    <t>크롬</t>
    <phoneticPr fontId="1" type="noConversion"/>
  </si>
  <si>
    <t>출력시각</t>
    <phoneticPr fontId="1" type="noConversion"/>
  </si>
  <si>
    <t>비타민E</t>
    <phoneticPr fontId="1" type="noConversion"/>
  </si>
  <si>
    <t>다량 무기질</t>
    <phoneticPr fontId="1" type="noConversion"/>
  </si>
  <si>
    <t>칼륨</t>
    <phoneticPr fontId="1" type="noConversion"/>
  </si>
  <si>
    <t>요오드</t>
    <phoneticPr fontId="1" type="noConversion"/>
  </si>
  <si>
    <t>M</t>
  </si>
  <si>
    <t>다량영양소</t>
    <phoneticPr fontId="1" type="noConversion"/>
  </si>
  <si>
    <t>지용성 비타민</t>
    <phoneticPr fontId="1" type="noConversion"/>
  </si>
  <si>
    <t>비타민K</t>
    <phoneticPr fontId="1" type="noConversion"/>
  </si>
  <si>
    <t>엽산</t>
    <phoneticPr fontId="1" type="noConversion"/>
  </si>
  <si>
    <t>엽산(μg DFE/일)</t>
    <phoneticPr fontId="1" type="noConversion"/>
  </si>
  <si>
    <t>인</t>
    <phoneticPr fontId="1" type="noConversion"/>
  </si>
  <si>
    <t>몰리브덴(ug/일)</t>
    <phoneticPr fontId="1" type="noConversion"/>
  </si>
  <si>
    <t>H1800175</t>
  </si>
  <si>
    <t>안덕현</t>
  </si>
  <si>
    <t>(설문지 : FFQ 95문항 설문지, 사용자 : 안덕현, ID : H1800175)</t>
  </si>
  <si>
    <t>2022년 12월 28일 11:19:53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</si>
</sst>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54.972540000000002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895000"/>
        <c:axId val="665895392"/>
      </c:barChart>
      <c:catAx>
        <c:axId val="66589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895392"/>
        <c:crosses val="autoZero"/>
        <c:auto val="1"/>
        <c:lblAlgn val="ctr"/>
        <c:lblOffset val="100"/>
        <c:noMultiLvlLbl val="0"/>
      </c:catAx>
      <c:valAx>
        <c:axId val="665895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89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1.7691699999999999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983208"/>
        <c:axId val="512983600"/>
      </c:barChart>
      <c:catAx>
        <c:axId val="51298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983600"/>
        <c:crosses val="autoZero"/>
        <c:auto val="1"/>
        <c:lblAlgn val="ctr"/>
        <c:lblOffset val="100"/>
        <c:noMultiLvlLbl val="0"/>
      </c:catAx>
      <c:valAx>
        <c:axId val="51298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98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17.017410000000002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353432"/>
        <c:axId val="101354216"/>
      </c:barChart>
      <c:catAx>
        <c:axId val="10135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354216"/>
        <c:crosses val="autoZero"/>
        <c:auto val="1"/>
        <c:lblAlgn val="ctr"/>
        <c:lblOffset val="100"/>
        <c:noMultiLvlLbl val="0"/>
      </c:catAx>
      <c:valAx>
        <c:axId val="10135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35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967.36632999999995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20791784"/>
        <c:axId val="920792176"/>
      </c:barChart>
      <c:catAx>
        <c:axId val="92079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0792176"/>
        <c:crosses val="autoZero"/>
        <c:auto val="1"/>
        <c:lblAlgn val="ctr"/>
        <c:lblOffset val="100"/>
        <c:noMultiLvlLbl val="0"/>
      </c:catAx>
      <c:valAx>
        <c:axId val="920792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079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3413.5803000000001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20791000"/>
        <c:axId val="920792568"/>
      </c:barChart>
      <c:catAx>
        <c:axId val="92079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0792568"/>
        <c:crosses val="autoZero"/>
        <c:auto val="1"/>
        <c:lblAlgn val="ctr"/>
        <c:lblOffset val="100"/>
        <c:noMultiLvlLbl val="0"/>
      </c:catAx>
      <c:valAx>
        <c:axId val="9207925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079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54.304969999999997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20789432"/>
        <c:axId val="920790216"/>
      </c:barChart>
      <c:catAx>
        <c:axId val="92078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0790216"/>
        <c:crosses val="autoZero"/>
        <c:auto val="1"/>
        <c:lblAlgn val="ctr"/>
        <c:lblOffset val="100"/>
        <c:noMultiLvlLbl val="0"/>
      </c:catAx>
      <c:valAx>
        <c:axId val="920790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078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130.44029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8350960"/>
        <c:axId val="658350176"/>
      </c:barChart>
      <c:catAx>
        <c:axId val="65835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8350176"/>
        <c:crosses val="autoZero"/>
        <c:auto val="1"/>
        <c:lblAlgn val="ctr"/>
        <c:lblOffset val="100"/>
        <c:noMultiLvlLbl val="0"/>
      </c:catAx>
      <c:valAx>
        <c:axId val="65835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835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9.6494509999999991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8351352"/>
        <c:axId val="658351744"/>
      </c:barChart>
      <c:catAx>
        <c:axId val="65835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8351744"/>
        <c:crosses val="autoZero"/>
        <c:auto val="1"/>
        <c:lblAlgn val="ctr"/>
        <c:lblOffset val="100"/>
        <c:noMultiLvlLbl val="0"/>
      </c:catAx>
      <c:valAx>
        <c:axId val="658351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835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769.3193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8349784"/>
        <c:axId val="658353312"/>
      </c:barChart>
      <c:catAx>
        <c:axId val="65834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8353312"/>
        <c:crosses val="autoZero"/>
        <c:auto val="1"/>
        <c:lblAlgn val="ctr"/>
        <c:lblOffset val="100"/>
        <c:noMultiLvlLbl val="0"/>
      </c:catAx>
      <c:valAx>
        <c:axId val="6583533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834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0.11965162999999999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8352920"/>
        <c:axId val="699429304"/>
      </c:barChart>
      <c:catAx>
        <c:axId val="65835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9429304"/>
        <c:crosses val="autoZero"/>
        <c:auto val="1"/>
        <c:lblAlgn val="ctr"/>
        <c:lblOffset val="100"/>
        <c:noMultiLvlLbl val="0"/>
      </c:catAx>
      <c:valAx>
        <c:axId val="699429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8352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2.7798037999999998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9431264"/>
        <c:axId val="699430480"/>
      </c:barChart>
      <c:catAx>
        <c:axId val="69943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9430480"/>
        <c:crosses val="autoZero"/>
        <c:auto val="1"/>
        <c:lblAlgn val="ctr"/>
        <c:lblOffset val="100"/>
        <c:noMultiLvlLbl val="0"/>
      </c:catAx>
      <c:valAx>
        <c:axId val="699430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94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25.078005000000001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984776"/>
        <c:axId val="512981248"/>
      </c:barChart>
      <c:catAx>
        <c:axId val="51298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981248"/>
        <c:crosses val="autoZero"/>
        <c:auto val="1"/>
        <c:lblAlgn val="ctr"/>
        <c:lblOffset val="100"/>
        <c:noMultiLvlLbl val="0"/>
      </c:catAx>
      <c:valAx>
        <c:axId val="512981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984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296.6001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9431656"/>
        <c:axId val="699432048"/>
      </c:barChart>
      <c:catAx>
        <c:axId val="69943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9432048"/>
        <c:crosses val="autoZero"/>
        <c:auto val="1"/>
        <c:lblAlgn val="ctr"/>
        <c:lblOffset val="100"/>
        <c:noMultiLvlLbl val="0"/>
      </c:catAx>
      <c:valAx>
        <c:axId val="69943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943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58.042076000000002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9429696"/>
        <c:axId val="699430872"/>
      </c:barChart>
      <c:catAx>
        <c:axId val="69942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9430872"/>
        <c:crosses val="autoZero"/>
        <c:auto val="1"/>
        <c:lblAlgn val="ctr"/>
        <c:lblOffset val="100"/>
        <c:noMultiLvlLbl val="0"/>
      </c:catAx>
      <c:valAx>
        <c:axId val="699430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942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2.9729999999999999</c:v>
                </c:pt>
                <c:pt idx="1">
                  <c:v>4.4560000000000004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7455512"/>
        <c:axId val="177457864"/>
      </c:barChart>
      <c:catAx>
        <c:axId val="177455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457864"/>
        <c:crosses val="autoZero"/>
        <c:auto val="1"/>
        <c:lblAlgn val="ctr"/>
        <c:lblOffset val="100"/>
        <c:noMultiLvlLbl val="0"/>
      </c:catAx>
      <c:valAx>
        <c:axId val="177457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455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7.1918280000000001</c:v>
                </c:pt>
                <c:pt idx="1">
                  <c:v>8.8014770000000002</c:v>
                </c:pt>
                <c:pt idx="2">
                  <c:v>7.5019140000000002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670.83374000000003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454728"/>
        <c:axId val="177456296"/>
      </c:barChart>
      <c:catAx>
        <c:axId val="17745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456296"/>
        <c:crosses val="autoZero"/>
        <c:auto val="1"/>
        <c:lblAlgn val="ctr"/>
        <c:lblOffset val="100"/>
        <c:noMultiLvlLbl val="0"/>
      </c:catAx>
      <c:valAx>
        <c:axId val="177456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45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19.169734999999999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456688"/>
        <c:axId val="177457472"/>
      </c:barChart>
      <c:catAx>
        <c:axId val="17745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457472"/>
        <c:crosses val="autoZero"/>
        <c:auto val="1"/>
        <c:lblAlgn val="ctr"/>
        <c:lblOffset val="100"/>
        <c:noMultiLvlLbl val="0"/>
      </c:catAx>
      <c:valAx>
        <c:axId val="177457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45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80.284999999999997</c:v>
                </c:pt>
                <c:pt idx="1">
                  <c:v>6.6210000000000004</c:v>
                </c:pt>
                <c:pt idx="2">
                  <c:v>13.093999999999999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1497216"/>
        <c:axId val="561496040"/>
      </c:barChart>
      <c:catAx>
        <c:axId val="56149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496040"/>
        <c:crosses val="autoZero"/>
        <c:auto val="1"/>
        <c:lblAlgn val="ctr"/>
        <c:lblOffset val="100"/>
        <c:noMultiLvlLbl val="0"/>
      </c:catAx>
      <c:valAx>
        <c:axId val="561496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49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1967.4038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498392"/>
        <c:axId val="561497608"/>
      </c:barChart>
      <c:catAx>
        <c:axId val="561498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497608"/>
        <c:crosses val="autoZero"/>
        <c:auto val="1"/>
        <c:lblAlgn val="ctr"/>
        <c:lblOffset val="100"/>
        <c:noMultiLvlLbl val="0"/>
      </c:catAx>
      <c:valAx>
        <c:axId val="56149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49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369.41915999999998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498784"/>
        <c:axId val="561499176"/>
      </c:barChart>
      <c:catAx>
        <c:axId val="56149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499176"/>
        <c:crosses val="autoZero"/>
        <c:auto val="1"/>
        <c:lblAlgn val="ctr"/>
        <c:lblOffset val="100"/>
        <c:noMultiLvlLbl val="0"/>
      </c:catAx>
      <c:valAx>
        <c:axId val="561499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49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355.53473000000002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113608"/>
        <c:axId val="101114000"/>
      </c:barChart>
      <c:catAx>
        <c:axId val="10111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114000"/>
        <c:crosses val="autoZero"/>
        <c:auto val="1"/>
        <c:lblAlgn val="ctr"/>
        <c:lblOffset val="100"/>
        <c:noMultiLvlLbl val="0"/>
      </c:catAx>
      <c:valAx>
        <c:axId val="101114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11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2.5869157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983992"/>
        <c:axId val="512982424"/>
      </c:barChart>
      <c:catAx>
        <c:axId val="51298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982424"/>
        <c:crosses val="autoZero"/>
        <c:auto val="1"/>
        <c:lblAlgn val="ctr"/>
        <c:lblOffset val="100"/>
        <c:noMultiLvlLbl val="0"/>
      </c:catAx>
      <c:valAx>
        <c:axId val="51298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98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3316.5963999999999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113216"/>
        <c:axId val="101114784"/>
      </c:barChart>
      <c:catAx>
        <c:axId val="1011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114784"/>
        <c:crosses val="autoZero"/>
        <c:auto val="1"/>
        <c:lblAlgn val="ctr"/>
        <c:lblOffset val="100"/>
        <c:noMultiLvlLbl val="0"/>
      </c:catAx>
      <c:valAx>
        <c:axId val="101114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11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14.430643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111256"/>
        <c:axId val="101112824"/>
      </c:barChart>
      <c:catAx>
        <c:axId val="10111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112824"/>
        <c:crosses val="autoZero"/>
        <c:auto val="1"/>
        <c:lblAlgn val="ctr"/>
        <c:lblOffset val="100"/>
        <c:noMultiLvlLbl val="0"/>
      </c:catAx>
      <c:valAx>
        <c:axId val="101112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11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2.0697795999999999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112040"/>
        <c:axId val="560184800"/>
      </c:barChart>
      <c:catAx>
        <c:axId val="10111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184800"/>
        <c:crosses val="autoZero"/>
        <c:auto val="1"/>
        <c:lblAlgn val="ctr"/>
        <c:lblOffset val="100"/>
        <c:noMultiLvlLbl val="0"/>
      </c:catAx>
      <c:valAx>
        <c:axId val="56018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11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212.71643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352648"/>
        <c:axId val="101355000"/>
      </c:barChart>
      <c:catAx>
        <c:axId val="10135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355000"/>
        <c:crosses val="autoZero"/>
        <c:auto val="1"/>
        <c:lblAlgn val="ctr"/>
        <c:lblOffset val="100"/>
        <c:noMultiLvlLbl val="0"/>
      </c:catAx>
      <c:valAx>
        <c:axId val="101355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35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1.3541193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352256"/>
        <c:axId val="101353040"/>
      </c:barChart>
      <c:catAx>
        <c:axId val="10135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353040"/>
        <c:crosses val="autoZero"/>
        <c:auto val="1"/>
        <c:lblAlgn val="ctr"/>
        <c:lblOffset val="100"/>
        <c:noMultiLvlLbl val="0"/>
      </c:catAx>
      <c:valAx>
        <c:axId val="101353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35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20.666385999999999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353824"/>
        <c:axId val="101355784"/>
      </c:barChart>
      <c:catAx>
        <c:axId val="10135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355784"/>
        <c:crosses val="autoZero"/>
        <c:auto val="1"/>
        <c:lblAlgn val="ctr"/>
        <c:lblOffset val="100"/>
        <c:noMultiLvlLbl val="0"/>
      </c:catAx>
      <c:valAx>
        <c:axId val="101355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35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2.0697795999999999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21019424"/>
        <c:axId val="921020600"/>
      </c:barChart>
      <c:catAx>
        <c:axId val="92101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1020600"/>
        <c:crosses val="autoZero"/>
        <c:auto val="1"/>
        <c:lblAlgn val="ctr"/>
        <c:lblOffset val="100"/>
        <c:noMultiLvlLbl val="0"/>
      </c:catAx>
      <c:valAx>
        <c:axId val="921020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101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495.43941999999998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21019816"/>
        <c:axId val="921018248"/>
      </c:barChart>
      <c:catAx>
        <c:axId val="92101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1018248"/>
        <c:crosses val="autoZero"/>
        <c:auto val="1"/>
        <c:lblAlgn val="ctr"/>
        <c:lblOffset val="100"/>
        <c:noMultiLvlLbl val="0"/>
      </c:catAx>
      <c:valAx>
        <c:axId val="92101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101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9.2299690000000005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21018640"/>
        <c:axId val="921021776"/>
      </c:barChart>
      <c:catAx>
        <c:axId val="92101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1021776"/>
        <c:crosses val="autoZero"/>
        <c:auto val="1"/>
        <c:lblAlgn val="ctr"/>
        <c:lblOffset val="100"/>
        <c:noMultiLvlLbl val="0"/>
      </c:catAx>
      <c:valAx>
        <c:axId val="92102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101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안덕현, ID : H1800175)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12월 28일 11:19:53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1967.4038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54.972540000000002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25.078005000000001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80.284999999999997</v>
      </c>
      <c r="G8" s="59">
        <f>'DRIs DATA 입력'!G8</f>
        <v>6.6210000000000004</v>
      </c>
      <c r="H8" s="59">
        <f>'DRIs DATA 입력'!H8</f>
        <v>13.093999999999999</v>
      </c>
      <c r="I8" s="46"/>
      <c r="J8" s="59" t="s">
        <v>216</v>
      </c>
      <c r="K8" s="59">
        <f>'DRIs DATA 입력'!K8</f>
        <v>2.9729999999999999</v>
      </c>
      <c r="L8" s="59">
        <f>'DRIs DATA 입력'!L8</f>
        <v>4.4560000000000004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670.83374000000003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19.169734999999999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2.5869157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212.71643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369.41915999999998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1.9217295999999999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1.3541193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20.666385999999999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2.0697795999999999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495.43941999999998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9.2299690000000005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1.7691699999999999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17.017410000000002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355.53473000000002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967.36632999999995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3316.5963999999999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3413.5803000000001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54.304969999999997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130.44029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14.430643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9.6494509999999991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769.3193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0.11965162999999999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2.7798037999999998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296.6001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58.042076000000002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3" sqref="L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299</v>
      </c>
      <c r="B1" s="61" t="s">
        <v>335</v>
      </c>
      <c r="G1" s="62" t="s">
        <v>320</v>
      </c>
      <c r="H1" s="61" t="s">
        <v>336</v>
      </c>
    </row>
    <row r="3" spans="1:27" x14ac:dyDescent="0.3">
      <c r="A3" s="68" t="s">
        <v>326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302</v>
      </c>
      <c r="B4" s="67"/>
      <c r="C4" s="67"/>
      <c r="E4" s="69" t="s">
        <v>276</v>
      </c>
      <c r="F4" s="70"/>
      <c r="G4" s="70"/>
      <c r="H4" s="71"/>
      <c r="J4" s="69" t="s">
        <v>277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278</v>
      </c>
      <c r="V4" s="67"/>
      <c r="W4" s="67"/>
      <c r="X4" s="67"/>
      <c r="Y4" s="67"/>
      <c r="Z4" s="67"/>
    </row>
    <row r="5" spans="1:27" x14ac:dyDescent="0.3">
      <c r="A5" s="65"/>
      <c r="B5" s="65" t="s">
        <v>279</v>
      </c>
      <c r="C5" s="65" t="s">
        <v>280</v>
      </c>
      <c r="E5" s="65"/>
      <c r="F5" s="65" t="s">
        <v>50</v>
      </c>
      <c r="G5" s="65" t="s">
        <v>311</v>
      </c>
      <c r="H5" s="65" t="s">
        <v>46</v>
      </c>
      <c r="J5" s="65"/>
      <c r="K5" s="65" t="s">
        <v>312</v>
      </c>
      <c r="L5" s="65" t="s">
        <v>300</v>
      </c>
      <c r="N5" s="65"/>
      <c r="O5" s="65" t="s">
        <v>301</v>
      </c>
      <c r="P5" s="65" t="s">
        <v>281</v>
      </c>
      <c r="Q5" s="65" t="s">
        <v>282</v>
      </c>
      <c r="R5" s="65" t="s">
        <v>283</v>
      </c>
      <c r="S5" s="65" t="s">
        <v>280</v>
      </c>
      <c r="U5" s="65"/>
      <c r="V5" s="65" t="s">
        <v>301</v>
      </c>
      <c r="W5" s="65" t="s">
        <v>281</v>
      </c>
      <c r="X5" s="65" t="s">
        <v>282</v>
      </c>
      <c r="Y5" s="65" t="s">
        <v>283</v>
      </c>
      <c r="Z5" s="65" t="s">
        <v>280</v>
      </c>
    </row>
    <row r="6" spans="1:27" x14ac:dyDescent="0.3">
      <c r="A6" s="65" t="s">
        <v>302</v>
      </c>
      <c r="B6" s="65">
        <v>2200</v>
      </c>
      <c r="C6" s="65">
        <v>1967.4038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303</v>
      </c>
      <c r="O6" s="65">
        <v>50</v>
      </c>
      <c r="P6" s="65">
        <v>60</v>
      </c>
      <c r="Q6" s="65">
        <v>0</v>
      </c>
      <c r="R6" s="65">
        <v>0</v>
      </c>
      <c r="S6" s="65">
        <v>54.972540000000002</v>
      </c>
      <c r="U6" s="65" t="s">
        <v>304</v>
      </c>
      <c r="V6" s="65">
        <v>0</v>
      </c>
      <c r="W6" s="65">
        <v>0</v>
      </c>
      <c r="X6" s="65">
        <v>25</v>
      </c>
      <c r="Y6" s="65">
        <v>0</v>
      </c>
      <c r="Z6" s="65">
        <v>25.078005000000001</v>
      </c>
    </row>
    <row r="7" spans="1:27" x14ac:dyDescent="0.3">
      <c r="E7" s="65" t="s">
        <v>285</v>
      </c>
      <c r="F7" s="65">
        <v>65</v>
      </c>
      <c r="G7" s="65">
        <v>30</v>
      </c>
      <c r="H7" s="65">
        <v>20</v>
      </c>
      <c r="J7" s="65" t="s">
        <v>285</v>
      </c>
      <c r="K7" s="65">
        <v>1</v>
      </c>
      <c r="L7" s="65">
        <v>10</v>
      </c>
    </row>
    <row r="8" spans="1:27" x14ac:dyDescent="0.3">
      <c r="E8" s="65" t="s">
        <v>286</v>
      </c>
      <c r="F8" s="65">
        <v>80.284999999999997</v>
      </c>
      <c r="G8" s="65">
        <v>6.6210000000000004</v>
      </c>
      <c r="H8" s="65">
        <v>13.093999999999999</v>
      </c>
      <c r="J8" s="65" t="s">
        <v>286</v>
      </c>
      <c r="K8" s="65">
        <v>2.9729999999999999</v>
      </c>
      <c r="L8" s="65">
        <v>4.4560000000000004</v>
      </c>
    </row>
    <row r="13" spans="1:27" x14ac:dyDescent="0.3">
      <c r="A13" s="66" t="s">
        <v>327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287</v>
      </c>
      <c r="B14" s="67"/>
      <c r="C14" s="67"/>
      <c r="D14" s="67"/>
      <c r="E14" s="67"/>
      <c r="F14" s="67"/>
      <c r="H14" s="67" t="s">
        <v>321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328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301</v>
      </c>
      <c r="C15" s="65" t="s">
        <v>281</v>
      </c>
      <c r="D15" s="65" t="s">
        <v>282</v>
      </c>
      <c r="E15" s="65" t="s">
        <v>283</v>
      </c>
      <c r="F15" s="65" t="s">
        <v>280</v>
      </c>
      <c r="H15" s="65"/>
      <c r="I15" s="65" t="s">
        <v>301</v>
      </c>
      <c r="J15" s="65" t="s">
        <v>281</v>
      </c>
      <c r="K15" s="65" t="s">
        <v>282</v>
      </c>
      <c r="L15" s="65" t="s">
        <v>283</v>
      </c>
      <c r="M15" s="65" t="s">
        <v>280</v>
      </c>
      <c r="O15" s="65"/>
      <c r="P15" s="65" t="s">
        <v>301</v>
      </c>
      <c r="Q15" s="65" t="s">
        <v>281</v>
      </c>
      <c r="R15" s="65" t="s">
        <v>282</v>
      </c>
      <c r="S15" s="65" t="s">
        <v>283</v>
      </c>
      <c r="T15" s="65" t="s">
        <v>280</v>
      </c>
      <c r="V15" s="65"/>
      <c r="W15" s="65" t="s">
        <v>301</v>
      </c>
      <c r="X15" s="65" t="s">
        <v>281</v>
      </c>
      <c r="Y15" s="65" t="s">
        <v>282</v>
      </c>
      <c r="Z15" s="65" t="s">
        <v>283</v>
      </c>
      <c r="AA15" s="65" t="s">
        <v>280</v>
      </c>
    </row>
    <row r="16" spans="1:27" x14ac:dyDescent="0.3">
      <c r="A16" s="65" t="s">
        <v>288</v>
      </c>
      <c r="B16" s="65">
        <v>530</v>
      </c>
      <c r="C16" s="65">
        <v>750</v>
      </c>
      <c r="D16" s="65">
        <v>0</v>
      </c>
      <c r="E16" s="65">
        <v>3000</v>
      </c>
      <c r="F16" s="65">
        <v>670.83374000000003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19.169734999999999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2.5869157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212.71643</v>
      </c>
    </row>
    <row r="23" spans="1:62" x14ac:dyDescent="0.3">
      <c r="A23" s="66" t="s">
        <v>289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290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292</v>
      </c>
      <c r="P24" s="67"/>
      <c r="Q24" s="67"/>
      <c r="R24" s="67"/>
      <c r="S24" s="67"/>
      <c r="T24" s="67"/>
      <c r="V24" s="67" t="s">
        <v>313</v>
      </c>
      <c r="W24" s="67"/>
      <c r="X24" s="67"/>
      <c r="Y24" s="67"/>
      <c r="Z24" s="67"/>
      <c r="AA24" s="67"/>
      <c r="AC24" s="67" t="s">
        <v>306</v>
      </c>
      <c r="AD24" s="67"/>
      <c r="AE24" s="67"/>
      <c r="AF24" s="67"/>
      <c r="AG24" s="67"/>
      <c r="AH24" s="67"/>
      <c r="AJ24" s="67" t="s">
        <v>329</v>
      </c>
      <c r="AK24" s="67"/>
      <c r="AL24" s="67"/>
      <c r="AM24" s="67"/>
      <c r="AN24" s="67"/>
      <c r="AO24" s="67"/>
      <c r="AQ24" s="67" t="s">
        <v>293</v>
      </c>
      <c r="AR24" s="67"/>
      <c r="AS24" s="67"/>
      <c r="AT24" s="67"/>
      <c r="AU24" s="67"/>
      <c r="AV24" s="67"/>
      <c r="AX24" s="67" t="s">
        <v>314</v>
      </c>
      <c r="AY24" s="67"/>
      <c r="AZ24" s="67"/>
      <c r="BA24" s="67"/>
      <c r="BB24" s="67"/>
      <c r="BC24" s="67"/>
      <c r="BE24" s="67" t="s">
        <v>294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301</v>
      </c>
      <c r="C25" s="65" t="s">
        <v>281</v>
      </c>
      <c r="D25" s="65" t="s">
        <v>282</v>
      </c>
      <c r="E25" s="65" t="s">
        <v>283</v>
      </c>
      <c r="F25" s="65" t="s">
        <v>280</v>
      </c>
      <c r="H25" s="65"/>
      <c r="I25" s="65" t="s">
        <v>301</v>
      </c>
      <c r="J25" s="65" t="s">
        <v>281</v>
      </c>
      <c r="K25" s="65" t="s">
        <v>282</v>
      </c>
      <c r="L25" s="65" t="s">
        <v>283</v>
      </c>
      <c r="M25" s="65" t="s">
        <v>280</v>
      </c>
      <c r="O25" s="65"/>
      <c r="P25" s="65" t="s">
        <v>301</v>
      </c>
      <c r="Q25" s="65" t="s">
        <v>281</v>
      </c>
      <c r="R25" s="65" t="s">
        <v>282</v>
      </c>
      <c r="S25" s="65" t="s">
        <v>283</v>
      </c>
      <c r="T25" s="65" t="s">
        <v>280</v>
      </c>
      <c r="V25" s="65"/>
      <c r="W25" s="65" t="s">
        <v>301</v>
      </c>
      <c r="X25" s="65" t="s">
        <v>281</v>
      </c>
      <c r="Y25" s="65" t="s">
        <v>282</v>
      </c>
      <c r="Z25" s="65" t="s">
        <v>283</v>
      </c>
      <c r="AA25" s="65" t="s">
        <v>280</v>
      </c>
      <c r="AC25" s="65"/>
      <c r="AD25" s="65" t="s">
        <v>301</v>
      </c>
      <c r="AE25" s="65" t="s">
        <v>281</v>
      </c>
      <c r="AF25" s="65" t="s">
        <v>282</v>
      </c>
      <c r="AG25" s="65" t="s">
        <v>283</v>
      </c>
      <c r="AH25" s="65" t="s">
        <v>280</v>
      </c>
      <c r="AJ25" s="65"/>
      <c r="AK25" s="65" t="s">
        <v>301</v>
      </c>
      <c r="AL25" s="65" t="s">
        <v>281</v>
      </c>
      <c r="AM25" s="65" t="s">
        <v>282</v>
      </c>
      <c r="AN25" s="65" t="s">
        <v>283</v>
      </c>
      <c r="AO25" s="65" t="s">
        <v>280</v>
      </c>
      <c r="AQ25" s="65"/>
      <c r="AR25" s="65" t="s">
        <v>301</v>
      </c>
      <c r="AS25" s="65" t="s">
        <v>281</v>
      </c>
      <c r="AT25" s="65" t="s">
        <v>282</v>
      </c>
      <c r="AU25" s="65" t="s">
        <v>283</v>
      </c>
      <c r="AV25" s="65" t="s">
        <v>280</v>
      </c>
      <c r="AX25" s="65"/>
      <c r="AY25" s="65" t="s">
        <v>301</v>
      </c>
      <c r="AZ25" s="65" t="s">
        <v>281</v>
      </c>
      <c r="BA25" s="65" t="s">
        <v>282</v>
      </c>
      <c r="BB25" s="65" t="s">
        <v>283</v>
      </c>
      <c r="BC25" s="65" t="s">
        <v>280</v>
      </c>
      <c r="BE25" s="65"/>
      <c r="BF25" s="65" t="s">
        <v>301</v>
      </c>
      <c r="BG25" s="65" t="s">
        <v>281</v>
      </c>
      <c r="BH25" s="65" t="s">
        <v>282</v>
      </c>
      <c r="BI25" s="65" t="s">
        <v>283</v>
      </c>
      <c r="BJ25" s="65" t="s">
        <v>280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369.41915999999998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1.9217295999999999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1.3541193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20.666385999999999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2.0697795999999999</v>
      </c>
      <c r="AJ26" s="65" t="s">
        <v>330</v>
      </c>
      <c r="AK26" s="65">
        <v>320</v>
      </c>
      <c r="AL26" s="65">
        <v>400</v>
      </c>
      <c r="AM26" s="65">
        <v>0</v>
      </c>
      <c r="AN26" s="65">
        <v>1000</v>
      </c>
      <c r="AO26" s="65">
        <v>495.43941999999998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9.2299690000000005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1.7691699999999999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17.017410000000002</v>
      </c>
    </row>
    <row r="33" spans="1:68" x14ac:dyDescent="0.3">
      <c r="A33" s="66" t="s">
        <v>322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331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323</v>
      </c>
      <c r="W34" s="67"/>
      <c r="X34" s="67"/>
      <c r="Y34" s="67"/>
      <c r="Z34" s="67"/>
      <c r="AA34" s="67"/>
      <c r="AC34" s="67" t="s">
        <v>307</v>
      </c>
      <c r="AD34" s="67"/>
      <c r="AE34" s="67"/>
      <c r="AF34" s="67"/>
      <c r="AG34" s="67"/>
      <c r="AH34" s="67"/>
      <c r="AJ34" s="67" t="s">
        <v>315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301</v>
      </c>
      <c r="C35" s="65" t="s">
        <v>281</v>
      </c>
      <c r="D35" s="65" t="s">
        <v>282</v>
      </c>
      <c r="E35" s="65" t="s">
        <v>283</v>
      </c>
      <c r="F35" s="65" t="s">
        <v>280</v>
      </c>
      <c r="H35" s="65"/>
      <c r="I35" s="65" t="s">
        <v>301</v>
      </c>
      <c r="J35" s="65" t="s">
        <v>281</v>
      </c>
      <c r="K35" s="65" t="s">
        <v>282</v>
      </c>
      <c r="L35" s="65" t="s">
        <v>283</v>
      </c>
      <c r="M35" s="65" t="s">
        <v>280</v>
      </c>
      <c r="O35" s="65"/>
      <c r="P35" s="65" t="s">
        <v>301</v>
      </c>
      <c r="Q35" s="65" t="s">
        <v>281</v>
      </c>
      <c r="R35" s="65" t="s">
        <v>282</v>
      </c>
      <c r="S35" s="65" t="s">
        <v>283</v>
      </c>
      <c r="T35" s="65" t="s">
        <v>280</v>
      </c>
      <c r="V35" s="65"/>
      <c r="W35" s="65" t="s">
        <v>301</v>
      </c>
      <c r="X35" s="65" t="s">
        <v>281</v>
      </c>
      <c r="Y35" s="65" t="s">
        <v>282</v>
      </c>
      <c r="Z35" s="65" t="s">
        <v>283</v>
      </c>
      <c r="AA35" s="65" t="s">
        <v>280</v>
      </c>
      <c r="AC35" s="65"/>
      <c r="AD35" s="65" t="s">
        <v>301</v>
      </c>
      <c r="AE35" s="65" t="s">
        <v>281</v>
      </c>
      <c r="AF35" s="65" t="s">
        <v>282</v>
      </c>
      <c r="AG35" s="65" t="s">
        <v>283</v>
      </c>
      <c r="AH35" s="65" t="s">
        <v>280</v>
      </c>
      <c r="AJ35" s="65"/>
      <c r="AK35" s="65" t="s">
        <v>301</v>
      </c>
      <c r="AL35" s="65" t="s">
        <v>281</v>
      </c>
      <c r="AM35" s="65" t="s">
        <v>282</v>
      </c>
      <c r="AN35" s="65" t="s">
        <v>283</v>
      </c>
      <c r="AO35" s="65" t="s">
        <v>280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355.53473000000002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967.36632999999995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3316.5963999999999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3413.5803000000001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54.304969999999997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130.44029</v>
      </c>
    </row>
    <row r="43" spans="1:68" x14ac:dyDescent="0.3">
      <c r="A43" s="66" t="s">
        <v>308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295</v>
      </c>
      <c r="B44" s="67"/>
      <c r="C44" s="67"/>
      <c r="D44" s="67"/>
      <c r="E44" s="67"/>
      <c r="F44" s="67"/>
      <c r="H44" s="67" t="s">
        <v>316</v>
      </c>
      <c r="I44" s="67"/>
      <c r="J44" s="67"/>
      <c r="K44" s="67"/>
      <c r="L44" s="67"/>
      <c r="M44" s="67"/>
      <c r="O44" s="67" t="s">
        <v>296</v>
      </c>
      <c r="P44" s="67"/>
      <c r="Q44" s="67"/>
      <c r="R44" s="67"/>
      <c r="S44" s="67"/>
      <c r="T44" s="67"/>
      <c r="V44" s="67" t="s">
        <v>317</v>
      </c>
      <c r="W44" s="67"/>
      <c r="X44" s="67"/>
      <c r="Y44" s="67"/>
      <c r="Z44" s="67"/>
      <c r="AA44" s="67"/>
      <c r="AC44" s="67" t="s">
        <v>309</v>
      </c>
      <c r="AD44" s="67"/>
      <c r="AE44" s="67"/>
      <c r="AF44" s="67"/>
      <c r="AG44" s="67"/>
      <c r="AH44" s="67"/>
      <c r="AJ44" s="67" t="s">
        <v>324</v>
      </c>
      <c r="AK44" s="67"/>
      <c r="AL44" s="67"/>
      <c r="AM44" s="67"/>
      <c r="AN44" s="67"/>
      <c r="AO44" s="67"/>
      <c r="AQ44" s="67" t="s">
        <v>297</v>
      </c>
      <c r="AR44" s="67"/>
      <c r="AS44" s="67"/>
      <c r="AT44" s="67"/>
      <c r="AU44" s="67"/>
      <c r="AV44" s="67"/>
      <c r="AX44" s="67" t="s">
        <v>318</v>
      </c>
      <c r="AY44" s="67"/>
      <c r="AZ44" s="67"/>
      <c r="BA44" s="67"/>
      <c r="BB44" s="67"/>
      <c r="BC44" s="67"/>
      <c r="BE44" s="67" t="s">
        <v>319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301</v>
      </c>
      <c r="C45" s="65" t="s">
        <v>281</v>
      </c>
      <c r="D45" s="65" t="s">
        <v>282</v>
      </c>
      <c r="E45" s="65" t="s">
        <v>283</v>
      </c>
      <c r="F45" s="65" t="s">
        <v>280</v>
      </c>
      <c r="H45" s="65"/>
      <c r="I45" s="65" t="s">
        <v>301</v>
      </c>
      <c r="J45" s="65" t="s">
        <v>281</v>
      </c>
      <c r="K45" s="65" t="s">
        <v>282</v>
      </c>
      <c r="L45" s="65" t="s">
        <v>283</v>
      </c>
      <c r="M45" s="65" t="s">
        <v>280</v>
      </c>
      <c r="O45" s="65"/>
      <c r="P45" s="65" t="s">
        <v>301</v>
      </c>
      <c r="Q45" s="65" t="s">
        <v>281</v>
      </c>
      <c r="R45" s="65" t="s">
        <v>282</v>
      </c>
      <c r="S45" s="65" t="s">
        <v>283</v>
      </c>
      <c r="T45" s="65" t="s">
        <v>280</v>
      </c>
      <c r="V45" s="65"/>
      <c r="W45" s="65" t="s">
        <v>301</v>
      </c>
      <c r="X45" s="65" t="s">
        <v>281</v>
      </c>
      <c r="Y45" s="65" t="s">
        <v>282</v>
      </c>
      <c r="Z45" s="65" t="s">
        <v>283</v>
      </c>
      <c r="AA45" s="65" t="s">
        <v>280</v>
      </c>
      <c r="AC45" s="65"/>
      <c r="AD45" s="65" t="s">
        <v>301</v>
      </c>
      <c r="AE45" s="65" t="s">
        <v>281</v>
      </c>
      <c r="AF45" s="65" t="s">
        <v>282</v>
      </c>
      <c r="AG45" s="65" t="s">
        <v>283</v>
      </c>
      <c r="AH45" s="65" t="s">
        <v>280</v>
      </c>
      <c r="AJ45" s="65"/>
      <c r="AK45" s="65" t="s">
        <v>301</v>
      </c>
      <c r="AL45" s="65" t="s">
        <v>281</v>
      </c>
      <c r="AM45" s="65" t="s">
        <v>282</v>
      </c>
      <c r="AN45" s="65" t="s">
        <v>283</v>
      </c>
      <c r="AO45" s="65" t="s">
        <v>280</v>
      </c>
      <c r="AQ45" s="65"/>
      <c r="AR45" s="65" t="s">
        <v>301</v>
      </c>
      <c r="AS45" s="65" t="s">
        <v>281</v>
      </c>
      <c r="AT45" s="65" t="s">
        <v>282</v>
      </c>
      <c r="AU45" s="65" t="s">
        <v>283</v>
      </c>
      <c r="AV45" s="65" t="s">
        <v>280</v>
      </c>
      <c r="AX45" s="65"/>
      <c r="AY45" s="65" t="s">
        <v>301</v>
      </c>
      <c r="AZ45" s="65" t="s">
        <v>281</v>
      </c>
      <c r="BA45" s="65" t="s">
        <v>282</v>
      </c>
      <c r="BB45" s="65" t="s">
        <v>283</v>
      </c>
      <c r="BC45" s="65" t="s">
        <v>280</v>
      </c>
      <c r="BE45" s="65"/>
      <c r="BF45" s="65" t="s">
        <v>301</v>
      </c>
      <c r="BG45" s="65" t="s">
        <v>281</v>
      </c>
      <c r="BH45" s="65" t="s">
        <v>282</v>
      </c>
      <c r="BI45" s="65" t="s">
        <v>283</v>
      </c>
      <c r="BJ45" s="65" t="s">
        <v>280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14.430643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9.6494509999999991</v>
      </c>
      <c r="O46" s="65" t="s">
        <v>298</v>
      </c>
      <c r="P46" s="65">
        <v>600</v>
      </c>
      <c r="Q46" s="65">
        <v>800</v>
      </c>
      <c r="R46" s="65">
        <v>0</v>
      </c>
      <c r="S46" s="65">
        <v>10000</v>
      </c>
      <c r="T46" s="65">
        <v>769.3193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0.11965162999999999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2.7798037999999998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296.6001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58.042076000000002</v>
      </c>
      <c r="AX46" s="65" t="s">
        <v>332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6" sqref="E1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333</v>
      </c>
      <c r="B2" s="61" t="s">
        <v>334</v>
      </c>
      <c r="C2" s="61" t="s">
        <v>325</v>
      </c>
      <c r="D2" s="61">
        <v>55</v>
      </c>
      <c r="E2" s="61">
        <v>1967.4038</v>
      </c>
      <c r="F2" s="61">
        <v>337.04874000000001</v>
      </c>
      <c r="G2" s="61">
        <v>27.796406000000001</v>
      </c>
      <c r="H2" s="61">
        <v>12.646687500000001</v>
      </c>
      <c r="I2" s="61">
        <v>15.149717000000001</v>
      </c>
      <c r="J2" s="61">
        <v>54.972540000000002</v>
      </c>
      <c r="K2" s="61">
        <v>32.318249999999999</v>
      </c>
      <c r="L2" s="61">
        <v>22.654295000000001</v>
      </c>
      <c r="M2" s="61">
        <v>25.078005000000001</v>
      </c>
      <c r="N2" s="61">
        <v>3.0005567000000002</v>
      </c>
      <c r="O2" s="61">
        <v>15.414909</v>
      </c>
      <c r="P2" s="61">
        <v>1281.4692</v>
      </c>
      <c r="Q2" s="61">
        <v>17.942550000000001</v>
      </c>
      <c r="R2" s="61">
        <v>670.83374000000003</v>
      </c>
      <c r="S2" s="61">
        <v>160.03686999999999</v>
      </c>
      <c r="T2" s="61">
        <v>6129.5556999999999</v>
      </c>
      <c r="U2" s="61">
        <v>2.5869157</v>
      </c>
      <c r="V2" s="61">
        <v>19.169734999999999</v>
      </c>
      <c r="W2" s="61">
        <v>212.71643</v>
      </c>
      <c r="X2" s="61">
        <v>369.41915999999998</v>
      </c>
      <c r="Y2" s="61">
        <v>1.9217295999999999</v>
      </c>
      <c r="Z2" s="61">
        <v>1.3541193</v>
      </c>
      <c r="AA2" s="61">
        <v>20.666385999999999</v>
      </c>
      <c r="AB2" s="61">
        <v>2.0697795999999999</v>
      </c>
      <c r="AC2" s="61">
        <v>495.43941999999998</v>
      </c>
      <c r="AD2" s="61">
        <v>9.2299690000000005</v>
      </c>
      <c r="AE2" s="61">
        <v>1.7691699999999999</v>
      </c>
      <c r="AF2" s="61">
        <v>17.017410000000002</v>
      </c>
      <c r="AG2" s="61">
        <v>355.53473000000002</v>
      </c>
      <c r="AH2" s="61">
        <v>269.96089999999998</v>
      </c>
      <c r="AI2" s="61">
        <v>85.573813999999999</v>
      </c>
      <c r="AJ2" s="61">
        <v>967.36632999999995</v>
      </c>
      <c r="AK2" s="61">
        <v>3316.5963999999999</v>
      </c>
      <c r="AL2" s="61">
        <v>54.304969999999997</v>
      </c>
      <c r="AM2" s="61">
        <v>3413.5803000000001</v>
      </c>
      <c r="AN2" s="61">
        <v>130.44029</v>
      </c>
      <c r="AO2" s="61">
        <v>14.430643</v>
      </c>
      <c r="AP2" s="61">
        <v>11.830753</v>
      </c>
      <c r="AQ2" s="61">
        <v>2.5998895000000002</v>
      </c>
      <c r="AR2" s="61">
        <v>9.6494509999999991</v>
      </c>
      <c r="AS2" s="61">
        <v>769.3193</v>
      </c>
      <c r="AT2" s="61">
        <v>0.11965162999999999</v>
      </c>
      <c r="AU2" s="61">
        <v>2.7798037999999998</v>
      </c>
      <c r="AV2" s="61">
        <v>296.6001</v>
      </c>
      <c r="AW2" s="61">
        <v>58.042076000000002</v>
      </c>
      <c r="AX2" s="61">
        <v>5.9149750000000001E-2</v>
      </c>
      <c r="AY2" s="61">
        <v>1.0097583999999999</v>
      </c>
      <c r="AZ2" s="61">
        <v>131.91445999999999</v>
      </c>
      <c r="BA2" s="61">
        <v>23.59817</v>
      </c>
      <c r="BB2" s="61">
        <v>7.1918280000000001</v>
      </c>
      <c r="BC2" s="61">
        <v>8.8014770000000002</v>
      </c>
      <c r="BD2" s="61">
        <v>7.5019140000000002</v>
      </c>
      <c r="BE2" s="61">
        <v>0.48348117000000002</v>
      </c>
      <c r="BF2" s="61">
        <v>2.6767862</v>
      </c>
      <c r="BG2" s="61">
        <v>0</v>
      </c>
      <c r="BH2" s="61">
        <v>1.68432E-3</v>
      </c>
      <c r="BI2" s="61">
        <v>1.2632399999999999E-3</v>
      </c>
      <c r="BJ2" s="61">
        <v>1.9126735999999998E-2</v>
      </c>
      <c r="BK2" s="61">
        <v>0</v>
      </c>
      <c r="BL2" s="61">
        <v>0.10123451999999999</v>
      </c>
      <c r="BM2" s="61">
        <v>1.3974743999999999</v>
      </c>
      <c r="BN2" s="61">
        <v>0.38445422000000001</v>
      </c>
      <c r="BO2" s="61">
        <v>22.11439</v>
      </c>
      <c r="BP2" s="61">
        <v>4.0245420000000003</v>
      </c>
      <c r="BQ2" s="61">
        <v>7.5970993</v>
      </c>
      <c r="BR2" s="61">
        <v>26.641037000000001</v>
      </c>
      <c r="BS2" s="61">
        <v>9.3111409999999992</v>
      </c>
      <c r="BT2" s="61">
        <v>4.7007355999999998</v>
      </c>
      <c r="BU2" s="61">
        <v>2.1961251000000001E-2</v>
      </c>
      <c r="BV2" s="61">
        <v>1.8311271E-2</v>
      </c>
      <c r="BW2" s="61">
        <v>0.32182952999999997</v>
      </c>
      <c r="BX2" s="61">
        <v>0.52309053999999999</v>
      </c>
      <c r="BY2" s="61">
        <v>5.5590029999999999E-2</v>
      </c>
      <c r="BZ2" s="61">
        <v>2.2459060000000002E-3</v>
      </c>
      <c r="CA2" s="61">
        <v>0.28232855000000001</v>
      </c>
      <c r="CB2" s="61">
        <v>9.2062959999999992E-3</v>
      </c>
      <c r="CC2" s="61">
        <v>8.8786035999999999E-2</v>
      </c>
      <c r="CD2" s="61">
        <v>0.77131282999999995</v>
      </c>
      <c r="CE2" s="61">
        <v>2.7306216000000001E-2</v>
      </c>
      <c r="CF2" s="61">
        <v>8.6963460000000006E-2</v>
      </c>
      <c r="CG2" s="61">
        <v>0</v>
      </c>
      <c r="CH2" s="61">
        <v>1.1085925999999999E-2</v>
      </c>
      <c r="CI2" s="61">
        <v>2.5327988E-3</v>
      </c>
      <c r="CJ2" s="61">
        <v>1.7601693</v>
      </c>
      <c r="CK2" s="61">
        <v>6.2650694E-3</v>
      </c>
      <c r="CL2" s="61">
        <v>0.25704290000000002</v>
      </c>
      <c r="CM2" s="61">
        <v>1.3172975</v>
      </c>
      <c r="CN2" s="61">
        <v>1559.539</v>
      </c>
      <c r="CO2" s="61">
        <v>2775.7573000000002</v>
      </c>
      <c r="CP2" s="61">
        <v>1557.7506000000001</v>
      </c>
      <c r="CQ2" s="61">
        <v>550.49630000000002</v>
      </c>
      <c r="CR2" s="61">
        <v>310.75139999999999</v>
      </c>
      <c r="CS2" s="61">
        <v>295.10167999999999</v>
      </c>
      <c r="CT2" s="61">
        <v>1522.1414</v>
      </c>
      <c r="CU2" s="61">
        <v>868.53980000000001</v>
      </c>
      <c r="CV2" s="61">
        <v>919.93713000000002</v>
      </c>
      <c r="CW2" s="61">
        <v>1055.7854</v>
      </c>
      <c r="CX2" s="61">
        <v>268.54899999999998</v>
      </c>
      <c r="CY2" s="61">
        <v>2000.7322999999999</v>
      </c>
      <c r="CZ2" s="61">
        <v>901.20690000000002</v>
      </c>
      <c r="DA2" s="61">
        <v>2300.8310000000001</v>
      </c>
      <c r="DB2" s="61">
        <v>2337.7979999999998</v>
      </c>
      <c r="DC2" s="61">
        <v>3291.6008000000002</v>
      </c>
      <c r="DD2" s="61">
        <v>5192.6513999999997</v>
      </c>
      <c r="DE2" s="61">
        <v>1143.1424999999999</v>
      </c>
      <c r="DF2" s="61">
        <v>2543.009</v>
      </c>
      <c r="DG2" s="61">
        <v>1204.1974</v>
      </c>
      <c r="DH2" s="61">
        <v>56.529964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23.59817</v>
      </c>
      <c r="B6">
        <f>BB2</f>
        <v>7.1918280000000001</v>
      </c>
      <c r="C6">
        <f>BC2</f>
        <v>8.8014770000000002</v>
      </c>
      <c r="D6">
        <f>BD2</f>
        <v>7.5019140000000002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24487</v>
      </c>
      <c r="C2" s="56">
        <f ca="1">YEAR(TODAY())-YEAR(B2)+IF(TODAY()&gt;=DATE(YEAR(TODAY()),MONTH(B2),DAY(B2)),0,-1)</f>
        <v>55</v>
      </c>
      <c r="E2" s="52">
        <v>173.5</v>
      </c>
      <c r="F2" s="53" t="s">
        <v>39</v>
      </c>
      <c r="G2" s="52">
        <v>78.099999999999994</v>
      </c>
      <c r="H2" s="51" t="s">
        <v>41</v>
      </c>
      <c r="I2" s="72">
        <f>ROUND(G3/E3^2,1)</f>
        <v>25.9</v>
      </c>
    </row>
    <row r="3" spans="1:9" x14ac:dyDescent="0.3">
      <c r="E3" s="51">
        <f>E2/100</f>
        <v>1.7350000000000001</v>
      </c>
      <c r="F3" s="51" t="s">
        <v>40</v>
      </c>
      <c r="G3" s="51">
        <f>G2</f>
        <v>78.099999999999994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44923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안덕현, ID : H1800175)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12월 28일 11:19:53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30" sqref="X30:Y3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44923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55</v>
      </c>
      <c r="G12" s="94"/>
      <c r="H12" s="94"/>
      <c r="I12" s="94"/>
      <c r="K12" s="123">
        <f>'개인정보 및 신체계측 입력'!E2</f>
        <v>173.5</v>
      </c>
      <c r="L12" s="124"/>
      <c r="M12" s="117">
        <f>'개인정보 및 신체계측 입력'!G2</f>
        <v>78.099999999999994</v>
      </c>
      <c r="N12" s="118"/>
      <c r="O12" s="113" t="s">
        <v>271</v>
      </c>
      <c r="P12" s="107"/>
      <c r="Q12" s="90">
        <f>'개인정보 및 신체계측 입력'!I2</f>
        <v>25.9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안덕현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80.284999999999997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6.6210000000000004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13.093999999999999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4.5</v>
      </c>
      <c r="L72" s="36" t="s">
        <v>53</v>
      </c>
      <c r="M72" s="36">
        <f>ROUND('DRIs DATA'!K8,1)</f>
        <v>3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89.44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159.75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369.42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137.99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44.44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221.11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144.31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2022-12-28T02:24:47Z</dcterms:modified>
</cp:coreProperties>
</file>