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<sst xmlns="http://schemas.openxmlformats.org/spreadsheetml/2006/main" count="692" uniqueCount="373">
  <si>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</si>
  <si>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</si>
  <si>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</si>
  <si>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</si>
  <si>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</si>
  <si>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</si>
  <si>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</si>
  <si>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</si>
  <si>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</si>
  <si>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</si>
  <si>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</si>
  <si>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</si>
  <si>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</si>
  <si>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</si>
  <si>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</si>
  <si>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</si>
  <si>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</si>
  <si>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</si>
  <si>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</si>
  <si>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</si>
  <si>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</si>
  <si>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</si>
  <si>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</si>
  <si>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</si>
  <si>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</si>
  <si>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</si>
  <si>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</si>
  <si>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</si>
  <si>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</si>
  <si>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</si>
  <si>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</si>
  <si>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</si>
  <si>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</si>
  <si>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</si>
  <si>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</si>
  <si>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</si>
  <si>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</si>
  <si>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</si>
  <si>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</si>
  <si>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</si>
  <si>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</si>
  <si>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</si>
  <si>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</si>
  <si>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</si>
  <si>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</si>
  <si>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</si>
  <si>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</si>
  <si>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</si>
  <si>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</si>
  <si>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</si>
  <si>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</si>
  <si>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</si>
  <si>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</si>
  <si>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</si>
  <si>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</si>
  <si>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</si>
  <si>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</si>
  <si>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</si>
  <si>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</si>
  <si>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</si>
  <si>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</si>
  <si>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</si>
  <si>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</si>
  <si>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</si>
  <si>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</si>
  <si>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</si>
  <si>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</si>
  <si>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</si>
  <si>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</si>
  <si>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</si>
  <si>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</si>
  <si>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</si>
  <si>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</si>
  <si>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</si>
  <si>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</si>
  <si>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</si>
  <si>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</si>
  <si>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</si>
  <si>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</si>
  <si>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</si>
  <si>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</si>
  <si>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</si>
  <si>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</si>
  <si>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</si>
  <si>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</si>
  <si>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</si>
  <si>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</si>
  <si>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</si>
  <si>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</si>
  <si>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</si>
  <si>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</si>
  <si>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</si>
  <si>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</si>
  <si>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</si>
  <si>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</si>
  <si>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</si>
  <si>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</si>
  <si>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</si>
  <si>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</si>
  <si>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</si>
  <si>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</si>
  <si>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</si>
  <si>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</si>
  <si>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</si>
  <si>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</si>
  <si>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</si>
  <si>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</si>
  <si>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</si>
  <si>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</si>
  <si>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</si>
  <si>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</si>
  <si>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</si>
  <si>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</si>
  <si>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</si>
  <si>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</si>
  <si>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</si>
  <si>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</si>
  <si>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</si>
  <si>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</si>
  <si>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</si>
  <si>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</si>
  <si>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</si>
  <si>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</si>
  <si>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</si>
  <si>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</si>
  <si>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</si>
  <si>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</si>
  <si>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</si>
  <si>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</si>
  <si>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</si>
  <si>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</si>
  <si>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</si>
  <si>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</si>
  <si>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</si>
  <si>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</si>
  <si>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</si>
  <si>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</si>
  <si>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</si>
  <si>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</si>
  <si>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</si>
  <si>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</si>
  <si>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</si>
  <si>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</si>
  <si>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</si>
  <si>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</si>
  <si>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</si>
  <si>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</si>
  <si>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</si>
  <si>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</si>
  <si>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</si>
  <si>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</si>
  <si>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</si>
  <si>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</si>
  <si>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</si>
  <si>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</si>
  <si>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</si>
  <si>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</si>
  <si>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</si>
  <si>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</si>
  <si>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</si>
  <si>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</si>
  <si>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</si>
  <si>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</si>
  <si>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</si>
  <si>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</si>
  <si>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</si>
  <si>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</si>
  <si>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</si>
  <si>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</si>
  <si>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</si>
  <si>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</si>
  <si>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</si>
  <si>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</si>
  <si>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</si>
  <si>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</si>
  <si>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</si>
  <si>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</si>
  <si>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</si>
  <si>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</si>
  <si>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</si>
  <si>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</si>
  <si>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</si>
  <si>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</si>
  <si>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</si>
  <si>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</si>
  <si>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</si>
  <si>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</si>
  <si>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</si>
  <si>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</si>
  <si>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</si>
  <si>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</si>
  <si>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</si>
  <si>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</si>
  <si>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</si>
  <si>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</si>
  <si>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</si>
  <si>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</si>
  <si>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</si>
  <si>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</si>
  <si>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</si>
  <si>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</si>
  <si>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</si>
  <si>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</si>
  <si>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</si>
  <si>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</si>
  <si>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</si>
  <si>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</si>
  <si>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</si>
  <si>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</si>
  <si>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</si>
  <si>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</si>
  <si>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</si>
  <si>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</si>
  <si>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</si>
  <si>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</si>
  <si>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</si>
  <si>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</si>
  <si>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</si>
  <si>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</si>
  <si>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</si>
  <si>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</si>
  <si>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</si>
  <si>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</si>
  <si>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</si>
  <si>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</si>
  <si>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</si>
  <si>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</si>
  <si>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</si>
  <si>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</si>
  <si>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</si>
  <si>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</si>
  <si>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</si>
  <si>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</si>
  <si>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</si>
  <si>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</si>
  <si>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</si>
  <si>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</si>
  <si>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</si>
  <si>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</si>
  <si>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</si>
  <si>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</si>
  <si>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</si>
  <si>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</si>
  <si>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</si>
  <si>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</si>
  <si>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</si>
  <si>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</si>
  <si>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</si>
  <si>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</si>
  <si>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</si>
  <si>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</si>
  <si>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</si>
  <si>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</si>
  <si>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</si>
  <si>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</si>
  <si>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</si>
  <si>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</si>
  <si>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</si>
  <si>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</si>
  <si>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</si>
  <si>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</si>
  <si>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</si>
  <si>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</si>
  <si>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</si>
  <si>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</si>
  <si>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</si>
  <si>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</si>
  <si>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</si>
  <si>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</si>
  <si>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</si>
  <si>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</si>
  <si>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</si>
  <si>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</si>
  <si>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</si>
  <si>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</si>
  <si>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</si>
  <si>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</si>
  <si>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H1800178</t>
  </si>
  <si>
    <t>강성우</t>
  </si>
  <si>
    <t>정보</t>
    <phoneticPr fontId="1" type="noConversion"/>
  </si>
  <si>
    <t>(설문지 : FFQ 95문항 설문지, 사용자 : 강성우, ID : H1800178)</t>
  </si>
  <si>
    <t>출력시각</t>
    <phoneticPr fontId="1" type="noConversion"/>
  </si>
  <si>
    <t>2023년 01월 05일 14:48:07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</si>
  <si>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</si>
  <si>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</si>
  <si>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</si>
  <si>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</si>
  <si>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</si>
  <si>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</si>
  <si>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</si>
  <si>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</si>
  <si>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</si>
  <si>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</si>
  <si>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</si>
  <si>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</si>
  <si>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</si>
  <si>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</si>
  <si>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</si>
  <si>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</si>
  <si>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</si>
  <si>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</si>
  <si>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</si>
  <si>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</si>
  <si>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</si>
  <si>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</si>
  <si>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</si>
  <si>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</si>
  <si>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</si>
  <si>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</si>
  <si>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</si>
  <si>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</si>
  <si>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</si>
  <si>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</si>
  <si>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</si>
  <si>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</si>
  <si>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</si>
  <si>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</si>
  <si>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</si>
  <si>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</si>
  <si>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</si>
  <si>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</si>
  <si>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</si>
  <si>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</si>
  <si>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권장섭취량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</si>
  <si>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</si>
  <si>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</si>
  <si>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</si>
  <si>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</si>
  <si>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</si>
  <si>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</si>
  <si>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</si>
  <si>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</si>
  <si>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</si>
  <si>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</si>
  <si>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</si>
  <si>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</si>
  <si>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</si>
  <si>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</si>
  <si>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</si>
  <si>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평균필요량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</si>
  <si>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</si>
  <si>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</si>
  <si>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</si>
  <si>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</si>
  <si>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</si>
  <si>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</si>
  <si>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</si>
  <si>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</si>
  <si>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</si>
  <si>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</si>
  <si>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</si>
  <si>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</si>
  <si>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</si>
  <si>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</si>
  <si>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</si>
  <si>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</si>
  <si>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</si>
  <si>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</si>
  <si>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</si>
  <si>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</si>
  <si>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</si>
  <si>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</si>
  <si>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</si>
  <si>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</si>
  <si>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</si>
  <si>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</si>
  <si>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</si>
  <si>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섭취량</t>
    <phoneticPr fontId="1" type="noConversion"/>
  </si>
  <si>
    <t>상한섭취량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</si>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</sst>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117.97564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605256"/>
        <c:axId val="426602904"/>
      </c:barChart>
      <c:catAx>
        <c:axId val="42660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602904"/>
        <c:crosses val="autoZero"/>
        <c:auto val="1"/>
        <c:lblAlgn val="ctr"/>
        <c:lblOffset val="100"/>
        <c:noMultiLvlLbl val="0"/>
      </c:catAx>
      <c:valAx>
        <c:axId val="42660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60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3.6262259999999999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994304"/>
        <c:axId val="498995088"/>
      </c:barChart>
      <c:catAx>
        <c:axId val="49899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995088"/>
        <c:crosses val="autoZero"/>
        <c:auto val="1"/>
        <c:lblAlgn val="ctr"/>
        <c:lblOffset val="100"/>
        <c:noMultiLvlLbl val="0"/>
      </c:catAx>
      <c:valAx>
        <c:axId val="49899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9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5.1954737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000576"/>
        <c:axId val="498994696"/>
      </c:barChart>
      <c:catAx>
        <c:axId val="49900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994696"/>
        <c:crosses val="autoZero"/>
        <c:auto val="1"/>
        <c:lblAlgn val="ctr"/>
        <c:lblOffset val="100"/>
        <c:noMultiLvlLbl val="0"/>
      </c:catAx>
      <c:valAx>
        <c:axId val="49899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0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2185.5043999999998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995480"/>
        <c:axId val="498995872"/>
      </c:barChart>
      <c:catAx>
        <c:axId val="49899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995872"/>
        <c:crosses val="autoZero"/>
        <c:auto val="1"/>
        <c:lblAlgn val="ctr"/>
        <c:lblOffset val="100"/>
        <c:noMultiLvlLbl val="0"/>
      </c:catAx>
      <c:valAx>
        <c:axId val="49899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9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5894.7179999999998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997048"/>
        <c:axId val="498998224"/>
      </c:barChart>
      <c:catAx>
        <c:axId val="49899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998224"/>
        <c:crosses val="autoZero"/>
        <c:auto val="1"/>
        <c:lblAlgn val="ctr"/>
        <c:lblOffset val="100"/>
        <c:noMultiLvlLbl val="0"/>
      </c:catAx>
      <c:valAx>
        <c:axId val="4989982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99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374.42995999999999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996264"/>
        <c:axId val="498993128"/>
      </c:barChart>
      <c:catAx>
        <c:axId val="49899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993128"/>
        <c:crosses val="autoZero"/>
        <c:auto val="1"/>
        <c:lblAlgn val="ctr"/>
        <c:lblOffset val="100"/>
        <c:noMultiLvlLbl val="0"/>
      </c:catAx>
      <c:valAx>
        <c:axId val="49899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99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191.61945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993520"/>
        <c:axId val="498999008"/>
      </c:barChart>
      <c:catAx>
        <c:axId val="49899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999008"/>
        <c:crosses val="autoZero"/>
        <c:auto val="1"/>
        <c:lblAlgn val="ctr"/>
        <c:lblOffset val="100"/>
        <c:noMultiLvlLbl val="0"/>
      </c:catAx>
      <c:valAx>
        <c:axId val="49899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99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19.092196000000001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993912"/>
        <c:axId val="499360632"/>
      </c:barChart>
      <c:catAx>
        <c:axId val="49899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60632"/>
        <c:crosses val="autoZero"/>
        <c:auto val="1"/>
        <c:lblAlgn val="ctr"/>
        <c:lblOffset val="100"/>
        <c:noMultiLvlLbl val="0"/>
      </c:catAx>
      <c:valAx>
        <c:axId val="499360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99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875.31213000000002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62200"/>
        <c:axId val="499362592"/>
      </c:barChart>
      <c:catAx>
        <c:axId val="49936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62592"/>
        <c:crosses val="autoZero"/>
        <c:auto val="1"/>
        <c:lblAlgn val="ctr"/>
        <c:lblOffset val="100"/>
        <c:noMultiLvlLbl val="0"/>
      </c:catAx>
      <c:valAx>
        <c:axId val="499362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6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0.16280738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62984"/>
        <c:axId val="499364944"/>
      </c:barChart>
      <c:catAx>
        <c:axId val="49936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64944"/>
        <c:crosses val="autoZero"/>
        <c:auto val="1"/>
        <c:lblAlgn val="ctr"/>
        <c:lblOffset val="100"/>
        <c:noMultiLvlLbl val="0"/>
      </c:catAx>
      <c:valAx>
        <c:axId val="49936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6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6.1477265000000001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63376"/>
        <c:axId val="499365728"/>
      </c:barChart>
      <c:catAx>
        <c:axId val="49936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65728"/>
        <c:crosses val="autoZero"/>
        <c:auto val="1"/>
        <c:lblAlgn val="ctr"/>
        <c:lblOffset val="100"/>
        <c:noMultiLvlLbl val="0"/>
      </c:catAx>
      <c:valAx>
        <c:axId val="499365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6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44.832366999999998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605648"/>
        <c:axId val="426604864"/>
      </c:barChart>
      <c:catAx>
        <c:axId val="42660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604864"/>
        <c:crosses val="autoZero"/>
        <c:auto val="1"/>
        <c:lblAlgn val="ctr"/>
        <c:lblOffset val="100"/>
        <c:noMultiLvlLbl val="0"/>
      </c:catAx>
      <c:valAx>
        <c:axId val="426604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60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687.17290000000003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67296"/>
        <c:axId val="499361024"/>
      </c:barChart>
      <c:catAx>
        <c:axId val="49936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61024"/>
        <c:crosses val="autoZero"/>
        <c:auto val="1"/>
        <c:lblAlgn val="ctr"/>
        <c:lblOffset val="100"/>
        <c:noMultiLvlLbl val="0"/>
      </c:catAx>
      <c:valAx>
        <c:axId val="49936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6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145.16116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59848"/>
        <c:axId val="499366904"/>
      </c:barChart>
      <c:catAx>
        <c:axId val="49935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66904"/>
        <c:crosses val="autoZero"/>
        <c:auto val="1"/>
        <c:lblAlgn val="ctr"/>
        <c:lblOffset val="100"/>
        <c:noMultiLvlLbl val="0"/>
      </c:catAx>
      <c:valAx>
        <c:axId val="49936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5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8.5090000000000003</c:v>
                </c:pt>
                <c:pt idx="1">
                  <c:v>13.698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9363768"/>
        <c:axId val="499364160"/>
      </c:barChart>
      <c:catAx>
        <c:axId val="49936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64160"/>
        <c:crosses val="autoZero"/>
        <c:auto val="1"/>
        <c:lblAlgn val="ctr"/>
        <c:lblOffset val="100"/>
        <c:noMultiLvlLbl val="0"/>
      </c:catAx>
      <c:valAx>
        <c:axId val="499364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6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17.640433999999999</c:v>
                </c:pt>
                <c:pt idx="1">
                  <c:v>18.124832000000001</c:v>
                </c:pt>
                <c:pt idx="2">
                  <c:v>20.746471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974.9538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53448"/>
        <c:axId val="500154232"/>
      </c:barChart>
      <c:catAx>
        <c:axId val="50015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54232"/>
        <c:crosses val="autoZero"/>
        <c:auto val="1"/>
        <c:lblAlgn val="ctr"/>
        <c:lblOffset val="100"/>
        <c:noMultiLvlLbl val="0"/>
      </c:catAx>
      <c:valAx>
        <c:axId val="50015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5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34.294080000000001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49528"/>
        <c:axId val="500156192"/>
      </c:barChart>
      <c:catAx>
        <c:axId val="50014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56192"/>
        <c:crosses val="autoZero"/>
        <c:auto val="1"/>
        <c:lblAlgn val="ctr"/>
        <c:lblOffset val="100"/>
        <c:noMultiLvlLbl val="0"/>
      </c:catAx>
      <c:valAx>
        <c:axId val="50015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76.194999999999993</c:v>
                </c:pt>
                <c:pt idx="1">
                  <c:v>8.9339999999999993</c:v>
                </c:pt>
                <c:pt idx="2">
                  <c:v>14.871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0155016"/>
        <c:axId val="500148744"/>
      </c:barChart>
      <c:catAx>
        <c:axId val="50015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48744"/>
        <c:crosses val="autoZero"/>
        <c:auto val="1"/>
        <c:lblAlgn val="ctr"/>
        <c:lblOffset val="100"/>
        <c:noMultiLvlLbl val="0"/>
      </c:catAx>
      <c:valAx>
        <c:axId val="50014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5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3756.3654999999999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51880"/>
        <c:axId val="500155800"/>
      </c:barChart>
      <c:catAx>
        <c:axId val="50015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55800"/>
        <c:crosses val="autoZero"/>
        <c:auto val="1"/>
        <c:lblAlgn val="ctr"/>
        <c:lblOffset val="100"/>
        <c:noMultiLvlLbl val="0"/>
      </c:catAx>
      <c:valAx>
        <c:axId val="500155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5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222.20186000000001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49920"/>
        <c:axId val="500153056"/>
      </c:barChart>
      <c:catAx>
        <c:axId val="5001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53056"/>
        <c:crosses val="autoZero"/>
        <c:auto val="1"/>
        <c:lblAlgn val="ctr"/>
        <c:lblOffset val="100"/>
        <c:noMultiLvlLbl val="0"/>
      </c:catAx>
      <c:valAx>
        <c:axId val="500153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1110.2117000000001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50704"/>
        <c:axId val="500152272"/>
      </c:barChart>
      <c:catAx>
        <c:axId val="50015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52272"/>
        <c:crosses val="autoZero"/>
        <c:auto val="1"/>
        <c:lblAlgn val="ctr"/>
        <c:lblOffset val="100"/>
        <c:noMultiLvlLbl val="0"/>
      </c:catAx>
      <c:valAx>
        <c:axId val="50015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5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5.1361774999999996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59336"/>
        <c:axId val="498756984"/>
      </c:barChart>
      <c:catAx>
        <c:axId val="49875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56984"/>
        <c:crosses val="autoZero"/>
        <c:auto val="1"/>
        <c:lblAlgn val="ctr"/>
        <c:lblOffset val="100"/>
        <c:noMultiLvlLbl val="0"/>
      </c:catAx>
      <c:valAx>
        <c:axId val="49875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5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11057.132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151096"/>
        <c:axId val="500618248"/>
      </c:barChart>
      <c:catAx>
        <c:axId val="50015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18248"/>
        <c:crosses val="autoZero"/>
        <c:auto val="1"/>
        <c:lblAlgn val="ctr"/>
        <c:lblOffset val="100"/>
        <c:noMultiLvlLbl val="0"/>
      </c:catAx>
      <c:valAx>
        <c:axId val="50061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15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25.193356999999999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18640"/>
        <c:axId val="500621384"/>
      </c:barChart>
      <c:catAx>
        <c:axId val="50061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21384"/>
        <c:crosses val="autoZero"/>
        <c:auto val="1"/>
        <c:lblAlgn val="ctr"/>
        <c:lblOffset val="100"/>
        <c:noMultiLvlLbl val="0"/>
      </c:catAx>
      <c:valAx>
        <c:axId val="50062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1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2.8925396999999999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19424"/>
        <c:axId val="500616288"/>
      </c:barChart>
      <c:catAx>
        <c:axId val="5006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16288"/>
        <c:crosses val="autoZero"/>
        <c:auto val="1"/>
        <c:lblAlgn val="ctr"/>
        <c:lblOffset val="100"/>
        <c:noMultiLvlLbl val="0"/>
      </c:catAx>
      <c:valAx>
        <c:axId val="50061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423.52884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57376"/>
        <c:axId val="498759728"/>
      </c:barChart>
      <c:catAx>
        <c:axId val="49875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59728"/>
        <c:crosses val="autoZero"/>
        <c:auto val="1"/>
        <c:lblAlgn val="ctr"/>
        <c:lblOffset val="100"/>
        <c:noMultiLvlLbl val="0"/>
      </c:catAx>
      <c:valAx>
        <c:axId val="49875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5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2.3804145000000001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60512"/>
        <c:axId val="498761296"/>
      </c:barChart>
      <c:catAx>
        <c:axId val="4987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61296"/>
        <c:crosses val="autoZero"/>
        <c:auto val="1"/>
        <c:lblAlgn val="ctr"/>
        <c:lblOffset val="100"/>
        <c:noMultiLvlLbl val="0"/>
      </c:catAx>
      <c:valAx>
        <c:axId val="498761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6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28.836544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61688"/>
        <c:axId val="498758160"/>
      </c:barChart>
      <c:catAx>
        <c:axId val="49876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58160"/>
        <c:crosses val="autoZero"/>
        <c:auto val="1"/>
        <c:lblAlgn val="ctr"/>
        <c:lblOffset val="100"/>
        <c:noMultiLvlLbl val="0"/>
      </c:catAx>
      <c:valAx>
        <c:axId val="49875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6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2.8925396999999999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54632"/>
        <c:axId val="498756200"/>
      </c:barChart>
      <c:catAx>
        <c:axId val="49875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56200"/>
        <c:crosses val="autoZero"/>
        <c:auto val="1"/>
        <c:lblAlgn val="ctr"/>
        <c:lblOffset val="100"/>
        <c:noMultiLvlLbl val="0"/>
      </c:catAx>
      <c:valAx>
        <c:axId val="49875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5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1002.63354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55416"/>
        <c:axId val="498755808"/>
      </c:barChart>
      <c:catAx>
        <c:axId val="49875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55808"/>
        <c:crosses val="autoZero"/>
        <c:auto val="1"/>
        <c:lblAlgn val="ctr"/>
        <c:lblOffset val="100"/>
        <c:noMultiLvlLbl val="0"/>
      </c:catAx>
      <c:valAx>
        <c:axId val="49875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5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19.226227000000002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58552"/>
        <c:axId val="498756592"/>
      </c:barChart>
      <c:catAx>
        <c:axId val="49875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56592"/>
        <c:crosses val="autoZero"/>
        <c:auto val="1"/>
        <c:lblAlgn val="ctr"/>
        <c:lblOffset val="100"/>
        <c:noMultiLvlLbl val="0"/>
      </c:catAx>
      <c:valAx>
        <c:axId val="49875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5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강성우, ID : H1800178)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2023년 01월 05일 14:48:07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2400</v>
      </c>
      <c r="C6" s="60">
        <f>'DRIs DATA 입력'!C6</f>
        <v>3756.3654999999999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117.97564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44.832366999999998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76.194999999999993</v>
      </c>
      <c r="G8" s="60">
        <f>'DRIs DATA 입력'!G8</f>
        <v>8.9339999999999993</v>
      </c>
      <c r="H8" s="60">
        <f>'DRIs DATA 입력'!H8</f>
        <v>14.871</v>
      </c>
      <c r="I8" s="47"/>
      <c r="J8" s="60" t="s">
        <v>217</v>
      </c>
      <c r="K8" s="60">
        <f>'DRIs DATA 입력'!K8</f>
        <v>8.5090000000000003</v>
      </c>
      <c r="L8" s="60">
        <f>'DRIs DATA 입력'!L8</f>
        <v>13.698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974.9538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34.294080000000001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5.1361774999999996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423.52884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222.20186000000001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3.0236714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2.3804145000000001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28.836544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2.8925396999999999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1002.63354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19.226227000000002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3.6262259999999999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5.1954737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1110.2117000000001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2185.5043999999998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11057.132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5894.7179999999998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374.42995999999999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191.61945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25.193356999999999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19.092196000000001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875.31213000000002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0.16280738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6.1477265000000001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687.17290000000003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145.16116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 x14ac:dyDescent="0.3">
      <c r="A3" s="69" t="s">
        <v>283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284</v>
      </c>
      <c r="B4" s="68"/>
      <c r="C4" s="68"/>
      <c r="E4" s="70" t="s">
        <v>285</v>
      </c>
      <c r="F4" s="71"/>
      <c r="G4" s="71"/>
      <c r="H4" s="72"/>
      <c r="J4" s="70" t="s">
        <v>286</v>
      </c>
      <c r="K4" s="71"/>
      <c r="L4" s="72"/>
      <c r="N4" s="68" t="s">
        <v>288</v>
      </c>
      <c r="O4" s="68"/>
      <c r="P4" s="68"/>
      <c r="Q4" s="68"/>
      <c r="R4" s="68"/>
      <c r="S4" s="68"/>
      <c r="U4" s="68" t="s">
        <v>289</v>
      </c>
      <c r="V4" s="68"/>
      <c r="W4" s="68"/>
      <c r="X4" s="68"/>
      <c r="Y4" s="68"/>
      <c r="Z4" s="68"/>
    </row>
    <row r="5" spans="1:27" x14ac:dyDescent="0.3">
      <c r="A5" s="66"/>
      <c r="B5" s="66" t="s">
        <v>290</v>
      </c>
      <c r="C5" s="66" t="s">
        <v>292</v>
      </c>
      <c r="E5" s="66"/>
      <c r="F5" s="66" t="s">
        <v>293</v>
      </c>
      <c r="G5" s="66" t="s">
        <v>294</v>
      </c>
      <c r="H5" s="66" t="s">
        <v>287</v>
      </c>
      <c r="J5" s="66"/>
      <c r="K5" s="66" t="s">
        <v>295</v>
      </c>
      <c r="L5" s="66" t="s">
        <v>296</v>
      </c>
      <c r="N5" s="66"/>
      <c r="O5" s="66" t="s">
        <v>298</v>
      </c>
      <c r="P5" s="66" t="s">
        <v>299</v>
      </c>
      <c r="Q5" s="66" t="s">
        <v>301</v>
      </c>
      <c r="R5" s="66" t="s">
        <v>302</v>
      </c>
      <c r="S5" s="66" t="s">
        <v>303</v>
      </c>
      <c r="U5" s="66"/>
      <c r="V5" s="66" t="s">
        <v>304</v>
      </c>
      <c r="W5" s="66" t="s">
        <v>299</v>
      </c>
      <c r="X5" s="66" t="s">
        <v>300</v>
      </c>
      <c r="Y5" s="66" t="s">
        <v>305</v>
      </c>
      <c r="Z5" s="66" t="s">
        <v>291</v>
      </c>
    </row>
    <row r="6" spans="1:27" x14ac:dyDescent="0.3">
      <c r="A6" s="66" t="s">
        <v>306</v>
      </c>
      <c r="B6" s="66">
        <v>2400</v>
      </c>
      <c r="C6" s="66">
        <v>3756.3654999999999</v>
      </c>
      <c r="E6" s="66" t="s">
        <v>307</v>
      </c>
      <c r="F6" s="66">
        <v>55</v>
      </c>
      <c r="G6" s="66">
        <v>15</v>
      </c>
      <c r="H6" s="66">
        <v>7</v>
      </c>
      <c r="J6" s="66" t="s">
        <v>308</v>
      </c>
      <c r="K6" s="66">
        <v>0.1</v>
      </c>
      <c r="L6" s="66">
        <v>4</v>
      </c>
      <c r="N6" s="66" t="s">
        <v>309</v>
      </c>
      <c r="O6" s="66">
        <v>50</v>
      </c>
      <c r="P6" s="66">
        <v>60</v>
      </c>
      <c r="Q6" s="66">
        <v>0</v>
      </c>
      <c r="R6" s="66">
        <v>0</v>
      </c>
      <c r="S6" s="66">
        <v>117.97564</v>
      </c>
      <c r="U6" s="66" t="s">
        <v>310</v>
      </c>
      <c r="V6" s="66">
        <v>0</v>
      </c>
      <c r="W6" s="66">
        <v>0</v>
      </c>
      <c r="X6" s="66">
        <v>25</v>
      </c>
      <c r="Y6" s="66">
        <v>0</v>
      </c>
      <c r="Z6" s="66">
        <v>44.832366999999998</v>
      </c>
    </row>
    <row r="7" spans="1:27" x14ac:dyDescent="0.3">
      <c r="E7" s="66" t="s">
        <v>311</v>
      </c>
      <c r="F7" s="66">
        <v>65</v>
      </c>
      <c r="G7" s="66">
        <v>30</v>
      </c>
      <c r="H7" s="66">
        <v>20</v>
      </c>
      <c r="J7" s="66" t="s">
        <v>312</v>
      </c>
      <c r="K7" s="66">
        <v>1</v>
      </c>
      <c r="L7" s="66">
        <v>10</v>
      </c>
    </row>
    <row r="8" spans="1:27" x14ac:dyDescent="0.3">
      <c r="E8" s="66" t="s">
        <v>313</v>
      </c>
      <c r="F8" s="66">
        <v>76.194999999999993</v>
      </c>
      <c r="G8" s="66">
        <v>8.9339999999999993</v>
      </c>
      <c r="H8" s="66">
        <v>14.871</v>
      </c>
      <c r="J8" s="66" t="s">
        <v>314</v>
      </c>
      <c r="K8" s="66">
        <v>8.5090000000000003</v>
      </c>
      <c r="L8" s="66">
        <v>13.698</v>
      </c>
    </row>
    <row r="13" spans="1:27" x14ac:dyDescent="0.3">
      <c r="A13" s="67" t="s">
        <v>315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316</v>
      </c>
      <c r="B14" s="68"/>
      <c r="C14" s="68"/>
      <c r="D14" s="68"/>
      <c r="E14" s="68"/>
      <c r="F14" s="68"/>
      <c r="H14" s="68" t="s">
        <v>317</v>
      </c>
      <c r="I14" s="68"/>
      <c r="J14" s="68"/>
      <c r="K14" s="68"/>
      <c r="L14" s="68"/>
      <c r="M14" s="68"/>
      <c r="O14" s="68" t="s">
        <v>318</v>
      </c>
      <c r="P14" s="68"/>
      <c r="Q14" s="68"/>
      <c r="R14" s="68"/>
      <c r="S14" s="68"/>
      <c r="T14" s="68"/>
      <c r="V14" s="68" t="s">
        <v>319</v>
      </c>
      <c r="W14" s="68"/>
      <c r="X14" s="68"/>
      <c r="Y14" s="68"/>
      <c r="Z14" s="68"/>
      <c r="AA14" s="68"/>
    </row>
    <row r="15" spans="1:27" x14ac:dyDescent="0.3">
      <c r="A15" s="66"/>
      <c r="B15" s="66" t="s">
        <v>304</v>
      </c>
      <c r="C15" s="66" t="s">
        <v>299</v>
      </c>
      <c r="D15" s="66" t="s">
        <v>320</v>
      </c>
      <c r="E15" s="66" t="s">
        <v>321</v>
      </c>
      <c r="F15" s="66" t="s">
        <v>291</v>
      </c>
      <c r="H15" s="66"/>
      <c r="I15" s="66" t="s">
        <v>304</v>
      </c>
      <c r="J15" s="66" t="s">
        <v>322</v>
      </c>
      <c r="K15" s="66" t="s">
        <v>301</v>
      </c>
      <c r="L15" s="66" t="s">
        <v>321</v>
      </c>
      <c r="M15" s="66" t="s">
        <v>291</v>
      </c>
      <c r="O15" s="66"/>
      <c r="P15" s="66" t="s">
        <v>297</v>
      </c>
      <c r="Q15" s="66" t="s">
        <v>323</v>
      </c>
      <c r="R15" s="66" t="s">
        <v>301</v>
      </c>
      <c r="S15" s="66" t="s">
        <v>324</v>
      </c>
      <c r="T15" s="66" t="s">
        <v>291</v>
      </c>
      <c r="V15" s="66"/>
      <c r="W15" s="66" t="s">
        <v>297</v>
      </c>
      <c r="X15" s="66" t="s">
        <v>325</v>
      </c>
      <c r="Y15" s="66" t="s">
        <v>301</v>
      </c>
      <c r="Z15" s="66" t="s">
        <v>326</v>
      </c>
      <c r="AA15" s="66" t="s">
        <v>303</v>
      </c>
    </row>
    <row r="16" spans="1:27" x14ac:dyDescent="0.3">
      <c r="A16" s="66" t="s">
        <v>327</v>
      </c>
      <c r="B16" s="66">
        <v>550</v>
      </c>
      <c r="C16" s="66">
        <v>750</v>
      </c>
      <c r="D16" s="66">
        <v>0</v>
      </c>
      <c r="E16" s="66">
        <v>3000</v>
      </c>
      <c r="F16" s="66">
        <v>974.9538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34.294080000000001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5.1361774999999996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423.52884</v>
      </c>
    </row>
    <row r="23" spans="1:62" x14ac:dyDescent="0.3">
      <c r="A23" s="67" t="s">
        <v>328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329</v>
      </c>
      <c r="B24" s="68"/>
      <c r="C24" s="68"/>
      <c r="D24" s="68"/>
      <c r="E24" s="68"/>
      <c r="F24" s="68"/>
      <c r="H24" s="68" t="s">
        <v>330</v>
      </c>
      <c r="I24" s="68"/>
      <c r="J24" s="68"/>
      <c r="K24" s="68"/>
      <c r="L24" s="68"/>
      <c r="M24" s="68"/>
      <c r="O24" s="68" t="s">
        <v>331</v>
      </c>
      <c r="P24" s="68"/>
      <c r="Q24" s="68"/>
      <c r="R24" s="68"/>
      <c r="S24" s="68"/>
      <c r="T24" s="68"/>
      <c r="V24" s="68" t="s">
        <v>332</v>
      </c>
      <c r="W24" s="68"/>
      <c r="X24" s="68"/>
      <c r="Y24" s="68"/>
      <c r="Z24" s="68"/>
      <c r="AA24" s="68"/>
      <c r="AC24" s="68" t="s">
        <v>333</v>
      </c>
      <c r="AD24" s="68"/>
      <c r="AE24" s="68"/>
      <c r="AF24" s="68"/>
      <c r="AG24" s="68"/>
      <c r="AH24" s="68"/>
      <c r="AJ24" s="68" t="s">
        <v>334</v>
      </c>
      <c r="AK24" s="68"/>
      <c r="AL24" s="68"/>
      <c r="AM24" s="68"/>
      <c r="AN24" s="68"/>
      <c r="AO24" s="68"/>
      <c r="AQ24" s="68" t="s">
        <v>335</v>
      </c>
      <c r="AR24" s="68"/>
      <c r="AS24" s="68"/>
      <c r="AT24" s="68"/>
      <c r="AU24" s="68"/>
      <c r="AV24" s="68"/>
      <c r="AX24" s="68" t="s">
        <v>336</v>
      </c>
      <c r="AY24" s="68"/>
      <c r="AZ24" s="68"/>
      <c r="BA24" s="68"/>
      <c r="BB24" s="68"/>
      <c r="BC24" s="68"/>
      <c r="BE24" s="68" t="s">
        <v>337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297</v>
      </c>
      <c r="C25" s="66" t="s">
        <v>299</v>
      </c>
      <c r="D25" s="66" t="s">
        <v>300</v>
      </c>
      <c r="E25" s="66" t="s">
        <v>326</v>
      </c>
      <c r="F25" s="66" t="s">
        <v>303</v>
      </c>
      <c r="H25" s="66"/>
      <c r="I25" s="66" t="s">
        <v>338</v>
      </c>
      <c r="J25" s="66" t="s">
        <v>299</v>
      </c>
      <c r="K25" s="66" t="s">
        <v>300</v>
      </c>
      <c r="L25" s="66" t="s">
        <v>321</v>
      </c>
      <c r="M25" s="66" t="s">
        <v>303</v>
      </c>
      <c r="O25" s="66"/>
      <c r="P25" s="66" t="s">
        <v>339</v>
      </c>
      <c r="Q25" s="66" t="s">
        <v>325</v>
      </c>
      <c r="R25" s="66" t="s">
        <v>301</v>
      </c>
      <c r="S25" s="66" t="s">
        <v>326</v>
      </c>
      <c r="T25" s="66" t="s">
        <v>340</v>
      </c>
      <c r="V25" s="66"/>
      <c r="W25" s="66" t="s">
        <v>341</v>
      </c>
      <c r="X25" s="66" t="s">
        <v>299</v>
      </c>
      <c r="Y25" s="66" t="s">
        <v>342</v>
      </c>
      <c r="Z25" s="66" t="s">
        <v>321</v>
      </c>
      <c r="AA25" s="66" t="s">
        <v>303</v>
      </c>
      <c r="AC25" s="66"/>
      <c r="AD25" s="66" t="s">
        <v>304</v>
      </c>
      <c r="AE25" s="66" t="s">
        <v>325</v>
      </c>
      <c r="AF25" s="66" t="s">
        <v>301</v>
      </c>
      <c r="AG25" s="66" t="s">
        <v>302</v>
      </c>
      <c r="AH25" s="66" t="s">
        <v>291</v>
      </c>
      <c r="AJ25" s="66"/>
      <c r="AK25" s="66" t="s">
        <v>304</v>
      </c>
      <c r="AL25" s="66" t="s">
        <v>325</v>
      </c>
      <c r="AM25" s="66" t="s">
        <v>342</v>
      </c>
      <c r="AN25" s="66" t="s">
        <v>326</v>
      </c>
      <c r="AO25" s="66" t="s">
        <v>340</v>
      </c>
      <c r="AQ25" s="66"/>
      <c r="AR25" s="66" t="s">
        <v>304</v>
      </c>
      <c r="AS25" s="66" t="s">
        <v>325</v>
      </c>
      <c r="AT25" s="66" t="s">
        <v>320</v>
      </c>
      <c r="AU25" s="66" t="s">
        <v>324</v>
      </c>
      <c r="AV25" s="66" t="s">
        <v>303</v>
      </c>
      <c r="AX25" s="66"/>
      <c r="AY25" s="66" t="s">
        <v>297</v>
      </c>
      <c r="AZ25" s="66" t="s">
        <v>299</v>
      </c>
      <c r="BA25" s="66" t="s">
        <v>301</v>
      </c>
      <c r="BB25" s="66" t="s">
        <v>302</v>
      </c>
      <c r="BC25" s="66" t="s">
        <v>292</v>
      </c>
      <c r="BE25" s="66"/>
      <c r="BF25" s="66" t="s">
        <v>304</v>
      </c>
      <c r="BG25" s="66" t="s">
        <v>343</v>
      </c>
      <c r="BH25" s="66" t="s">
        <v>344</v>
      </c>
      <c r="BI25" s="66" t="s">
        <v>321</v>
      </c>
      <c r="BJ25" s="66" t="s">
        <v>291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222.20186000000001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3.0236714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2.3804145000000001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28.836544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2.8925396999999999</v>
      </c>
      <c r="AJ26" s="66" t="s">
        <v>345</v>
      </c>
      <c r="AK26" s="66">
        <v>320</v>
      </c>
      <c r="AL26" s="66">
        <v>400</v>
      </c>
      <c r="AM26" s="66">
        <v>0</v>
      </c>
      <c r="AN26" s="66">
        <v>1000</v>
      </c>
      <c r="AO26" s="66">
        <v>1002.63354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19.226227000000002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3.6262259999999999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5.1954737</v>
      </c>
    </row>
    <row r="33" spans="1:68" x14ac:dyDescent="0.3">
      <c r="A33" s="67" t="s">
        <v>346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347</v>
      </c>
      <c r="B34" s="68"/>
      <c r="C34" s="68"/>
      <c r="D34" s="68"/>
      <c r="E34" s="68"/>
      <c r="F34" s="68"/>
      <c r="H34" s="68" t="s">
        <v>348</v>
      </c>
      <c r="I34" s="68"/>
      <c r="J34" s="68"/>
      <c r="K34" s="68"/>
      <c r="L34" s="68"/>
      <c r="M34" s="68"/>
      <c r="O34" s="68" t="s">
        <v>349</v>
      </c>
      <c r="P34" s="68"/>
      <c r="Q34" s="68"/>
      <c r="R34" s="68"/>
      <c r="S34" s="68"/>
      <c r="T34" s="68"/>
      <c r="V34" s="68" t="s">
        <v>350</v>
      </c>
      <c r="W34" s="68"/>
      <c r="X34" s="68"/>
      <c r="Y34" s="68"/>
      <c r="Z34" s="68"/>
      <c r="AA34" s="68"/>
      <c r="AC34" s="68" t="s">
        <v>351</v>
      </c>
      <c r="AD34" s="68"/>
      <c r="AE34" s="68"/>
      <c r="AF34" s="68"/>
      <c r="AG34" s="68"/>
      <c r="AH34" s="68"/>
      <c r="AJ34" s="68" t="s">
        <v>352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353</v>
      </c>
      <c r="C35" s="66" t="s">
        <v>325</v>
      </c>
      <c r="D35" s="66" t="s">
        <v>301</v>
      </c>
      <c r="E35" s="66" t="s">
        <v>321</v>
      </c>
      <c r="F35" s="66" t="s">
        <v>303</v>
      </c>
      <c r="H35" s="66"/>
      <c r="I35" s="66" t="s">
        <v>297</v>
      </c>
      <c r="J35" s="66" t="s">
        <v>325</v>
      </c>
      <c r="K35" s="66" t="s">
        <v>300</v>
      </c>
      <c r="L35" s="66" t="s">
        <v>321</v>
      </c>
      <c r="M35" s="66" t="s">
        <v>340</v>
      </c>
      <c r="O35" s="66"/>
      <c r="P35" s="66" t="s">
        <v>297</v>
      </c>
      <c r="Q35" s="66" t="s">
        <v>325</v>
      </c>
      <c r="R35" s="66" t="s">
        <v>320</v>
      </c>
      <c r="S35" s="66" t="s">
        <v>302</v>
      </c>
      <c r="T35" s="66" t="s">
        <v>291</v>
      </c>
      <c r="V35" s="66"/>
      <c r="W35" s="66" t="s">
        <v>304</v>
      </c>
      <c r="X35" s="66" t="s">
        <v>354</v>
      </c>
      <c r="Y35" s="66" t="s">
        <v>355</v>
      </c>
      <c r="Z35" s="66" t="s">
        <v>321</v>
      </c>
      <c r="AA35" s="66" t="s">
        <v>340</v>
      </c>
      <c r="AC35" s="66"/>
      <c r="AD35" s="66" t="s">
        <v>297</v>
      </c>
      <c r="AE35" s="66" t="s">
        <v>325</v>
      </c>
      <c r="AF35" s="66" t="s">
        <v>301</v>
      </c>
      <c r="AG35" s="66" t="s">
        <v>321</v>
      </c>
      <c r="AH35" s="66" t="s">
        <v>291</v>
      </c>
      <c r="AJ35" s="66"/>
      <c r="AK35" s="66" t="s">
        <v>339</v>
      </c>
      <c r="AL35" s="66" t="s">
        <v>323</v>
      </c>
      <c r="AM35" s="66" t="s">
        <v>320</v>
      </c>
      <c r="AN35" s="66" t="s">
        <v>356</v>
      </c>
      <c r="AO35" s="66" t="s">
        <v>291</v>
      </c>
    </row>
    <row r="36" spans="1:68" x14ac:dyDescent="0.3">
      <c r="A36" s="66" t="s">
        <v>17</v>
      </c>
      <c r="B36" s="66">
        <v>630</v>
      </c>
      <c r="C36" s="66">
        <v>800</v>
      </c>
      <c r="D36" s="66">
        <v>0</v>
      </c>
      <c r="E36" s="66">
        <v>2500</v>
      </c>
      <c r="F36" s="66">
        <v>1110.2117000000001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2185.5043999999998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11057.132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5894.7179999999998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374.42995999999999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191.61945</v>
      </c>
    </row>
    <row r="43" spans="1:68" x14ac:dyDescent="0.3">
      <c r="A43" s="67" t="s">
        <v>357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358</v>
      </c>
      <c r="B44" s="68"/>
      <c r="C44" s="68"/>
      <c r="D44" s="68"/>
      <c r="E44" s="68"/>
      <c r="F44" s="68"/>
      <c r="H44" s="68" t="s">
        <v>359</v>
      </c>
      <c r="I44" s="68"/>
      <c r="J44" s="68"/>
      <c r="K44" s="68"/>
      <c r="L44" s="68"/>
      <c r="M44" s="68"/>
      <c r="O44" s="68" t="s">
        <v>360</v>
      </c>
      <c r="P44" s="68"/>
      <c r="Q44" s="68"/>
      <c r="R44" s="68"/>
      <c r="S44" s="68"/>
      <c r="T44" s="68"/>
      <c r="V44" s="68" t="s">
        <v>361</v>
      </c>
      <c r="W44" s="68"/>
      <c r="X44" s="68"/>
      <c r="Y44" s="68"/>
      <c r="Z44" s="68"/>
      <c r="AA44" s="68"/>
      <c r="AC44" s="68" t="s">
        <v>362</v>
      </c>
      <c r="AD44" s="68"/>
      <c r="AE44" s="68"/>
      <c r="AF44" s="68"/>
      <c r="AG44" s="68"/>
      <c r="AH44" s="68"/>
      <c r="AJ44" s="68" t="s">
        <v>363</v>
      </c>
      <c r="AK44" s="68"/>
      <c r="AL44" s="68"/>
      <c r="AM44" s="68"/>
      <c r="AN44" s="68"/>
      <c r="AO44" s="68"/>
      <c r="AQ44" s="68" t="s">
        <v>364</v>
      </c>
      <c r="AR44" s="68"/>
      <c r="AS44" s="68"/>
      <c r="AT44" s="68"/>
      <c r="AU44" s="68"/>
      <c r="AV44" s="68"/>
      <c r="AX44" s="68" t="s">
        <v>365</v>
      </c>
      <c r="AY44" s="68"/>
      <c r="AZ44" s="68"/>
      <c r="BA44" s="68"/>
      <c r="BB44" s="68"/>
      <c r="BC44" s="68"/>
      <c r="BE44" s="68" t="s">
        <v>366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297</v>
      </c>
      <c r="C45" s="66" t="s">
        <v>323</v>
      </c>
      <c r="D45" s="66" t="s">
        <v>301</v>
      </c>
      <c r="E45" s="66" t="s">
        <v>324</v>
      </c>
      <c r="F45" s="66" t="s">
        <v>291</v>
      </c>
      <c r="H45" s="66"/>
      <c r="I45" s="66" t="s">
        <v>297</v>
      </c>
      <c r="J45" s="66" t="s">
        <v>325</v>
      </c>
      <c r="K45" s="66" t="s">
        <v>301</v>
      </c>
      <c r="L45" s="66" t="s">
        <v>326</v>
      </c>
      <c r="M45" s="66" t="s">
        <v>303</v>
      </c>
      <c r="O45" s="66"/>
      <c r="P45" s="66" t="s">
        <v>304</v>
      </c>
      <c r="Q45" s="66" t="s">
        <v>323</v>
      </c>
      <c r="R45" s="66" t="s">
        <v>320</v>
      </c>
      <c r="S45" s="66" t="s">
        <v>356</v>
      </c>
      <c r="T45" s="66" t="s">
        <v>303</v>
      </c>
      <c r="V45" s="66"/>
      <c r="W45" s="66" t="s">
        <v>297</v>
      </c>
      <c r="X45" s="66" t="s">
        <v>323</v>
      </c>
      <c r="Y45" s="66" t="s">
        <v>300</v>
      </c>
      <c r="Z45" s="66" t="s">
        <v>324</v>
      </c>
      <c r="AA45" s="66" t="s">
        <v>340</v>
      </c>
      <c r="AC45" s="66"/>
      <c r="AD45" s="66" t="s">
        <v>304</v>
      </c>
      <c r="AE45" s="66" t="s">
        <v>322</v>
      </c>
      <c r="AF45" s="66" t="s">
        <v>300</v>
      </c>
      <c r="AG45" s="66" t="s">
        <v>321</v>
      </c>
      <c r="AH45" s="66" t="s">
        <v>291</v>
      </c>
      <c r="AJ45" s="66"/>
      <c r="AK45" s="66" t="s">
        <v>304</v>
      </c>
      <c r="AL45" s="66" t="s">
        <v>325</v>
      </c>
      <c r="AM45" s="66" t="s">
        <v>320</v>
      </c>
      <c r="AN45" s="66" t="s">
        <v>302</v>
      </c>
      <c r="AO45" s="66" t="s">
        <v>291</v>
      </c>
      <c r="AQ45" s="66"/>
      <c r="AR45" s="66" t="s">
        <v>304</v>
      </c>
      <c r="AS45" s="66" t="s">
        <v>325</v>
      </c>
      <c r="AT45" s="66" t="s">
        <v>320</v>
      </c>
      <c r="AU45" s="66" t="s">
        <v>302</v>
      </c>
      <c r="AV45" s="66" t="s">
        <v>367</v>
      </c>
      <c r="AX45" s="66"/>
      <c r="AY45" s="66" t="s">
        <v>304</v>
      </c>
      <c r="AZ45" s="66" t="s">
        <v>325</v>
      </c>
      <c r="BA45" s="66" t="s">
        <v>300</v>
      </c>
      <c r="BB45" s="66" t="s">
        <v>368</v>
      </c>
      <c r="BC45" s="66" t="s">
        <v>367</v>
      </c>
      <c r="BE45" s="66"/>
      <c r="BF45" s="66" t="s">
        <v>339</v>
      </c>
      <c r="BG45" s="66" t="s">
        <v>323</v>
      </c>
      <c r="BH45" s="66" t="s">
        <v>320</v>
      </c>
      <c r="BI45" s="66" t="s">
        <v>302</v>
      </c>
      <c r="BJ45" s="66" t="s">
        <v>369</v>
      </c>
    </row>
    <row r="46" spans="1:68" x14ac:dyDescent="0.3">
      <c r="A46" s="66" t="s">
        <v>23</v>
      </c>
      <c r="B46" s="66">
        <v>8</v>
      </c>
      <c r="C46" s="66">
        <v>10</v>
      </c>
      <c r="D46" s="66">
        <v>0</v>
      </c>
      <c r="E46" s="66">
        <v>45</v>
      </c>
      <c r="F46" s="66">
        <v>25.193356999999999</v>
      </c>
      <c r="H46" s="66" t="s">
        <v>24</v>
      </c>
      <c r="I46" s="66">
        <v>8</v>
      </c>
      <c r="J46" s="66">
        <v>10</v>
      </c>
      <c r="K46" s="66">
        <v>0</v>
      </c>
      <c r="L46" s="66">
        <v>35</v>
      </c>
      <c r="M46" s="66">
        <v>19.092196000000001</v>
      </c>
      <c r="O46" s="66" t="s">
        <v>370</v>
      </c>
      <c r="P46" s="66">
        <v>600</v>
      </c>
      <c r="Q46" s="66">
        <v>800</v>
      </c>
      <c r="R46" s="66">
        <v>0</v>
      </c>
      <c r="S46" s="66">
        <v>10000</v>
      </c>
      <c r="T46" s="66">
        <v>875.31213000000002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0.16280738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6.1477265000000001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687.17290000000003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145.16116</v>
      </c>
      <c r="AX46" s="66" t="s">
        <v>371</v>
      </c>
      <c r="AY46" s="66"/>
      <c r="AZ46" s="66"/>
      <c r="BA46" s="66"/>
      <c r="BB46" s="66"/>
      <c r="BC46" s="66"/>
      <c r="BE46" s="66" t="s">
        <v>372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277</v>
      </c>
      <c r="B2" s="62" t="s">
        <v>278</v>
      </c>
      <c r="C2" s="62" t="s">
        <v>276</v>
      </c>
      <c r="D2" s="62">
        <v>42</v>
      </c>
      <c r="E2" s="62">
        <v>3756.3654999999999</v>
      </c>
      <c r="F2" s="62">
        <v>604.47613999999999</v>
      </c>
      <c r="G2" s="62">
        <v>70.879829999999998</v>
      </c>
      <c r="H2" s="62">
        <v>40.951529999999998</v>
      </c>
      <c r="I2" s="62">
        <v>29.928303</v>
      </c>
      <c r="J2" s="62">
        <v>117.97564</v>
      </c>
      <c r="K2" s="62">
        <v>66.764945999999995</v>
      </c>
      <c r="L2" s="62">
        <v>51.210692999999999</v>
      </c>
      <c r="M2" s="62">
        <v>44.832366999999998</v>
      </c>
      <c r="N2" s="62">
        <v>4.6870019999999997</v>
      </c>
      <c r="O2" s="62">
        <v>23.472248</v>
      </c>
      <c r="P2" s="62">
        <v>1809.3815</v>
      </c>
      <c r="Q2" s="62">
        <v>49.505707000000001</v>
      </c>
      <c r="R2" s="62">
        <v>974.9538</v>
      </c>
      <c r="S2" s="62">
        <v>155.07840999999999</v>
      </c>
      <c r="T2" s="62">
        <v>9838.5049999999992</v>
      </c>
      <c r="U2" s="62">
        <v>5.1361774999999996</v>
      </c>
      <c r="V2" s="62">
        <v>34.294080000000001</v>
      </c>
      <c r="W2" s="62">
        <v>423.52884</v>
      </c>
      <c r="X2" s="62">
        <v>222.20186000000001</v>
      </c>
      <c r="Y2" s="62">
        <v>3.0236714</v>
      </c>
      <c r="Z2" s="62">
        <v>2.3804145000000001</v>
      </c>
      <c r="AA2" s="62">
        <v>28.836544</v>
      </c>
      <c r="AB2" s="62">
        <v>2.8925396999999999</v>
      </c>
      <c r="AC2" s="62">
        <v>1002.63354</v>
      </c>
      <c r="AD2" s="62">
        <v>19.226227000000002</v>
      </c>
      <c r="AE2" s="62">
        <v>3.6262259999999999</v>
      </c>
      <c r="AF2" s="62">
        <v>5.1954737</v>
      </c>
      <c r="AG2" s="62">
        <v>1110.2117000000001</v>
      </c>
      <c r="AH2" s="62">
        <v>528.66736000000003</v>
      </c>
      <c r="AI2" s="62">
        <v>581.54430000000002</v>
      </c>
      <c r="AJ2" s="62">
        <v>2185.5043999999998</v>
      </c>
      <c r="AK2" s="62">
        <v>11057.132</v>
      </c>
      <c r="AL2" s="62">
        <v>374.42995999999999</v>
      </c>
      <c r="AM2" s="62">
        <v>5894.7179999999998</v>
      </c>
      <c r="AN2" s="62">
        <v>191.61945</v>
      </c>
      <c r="AO2" s="62">
        <v>25.193356999999999</v>
      </c>
      <c r="AP2" s="62">
        <v>18.979378000000001</v>
      </c>
      <c r="AQ2" s="62">
        <v>6.2139800000000003</v>
      </c>
      <c r="AR2" s="62">
        <v>19.092196000000001</v>
      </c>
      <c r="AS2" s="62">
        <v>875.31213000000002</v>
      </c>
      <c r="AT2" s="62">
        <v>0.16280738</v>
      </c>
      <c r="AU2" s="62">
        <v>6.1477265000000001</v>
      </c>
      <c r="AV2" s="62">
        <v>687.17290000000003</v>
      </c>
      <c r="AW2" s="62">
        <v>145.16116</v>
      </c>
      <c r="AX2" s="62">
        <v>0.15507826</v>
      </c>
      <c r="AY2" s="62">
        <v>2.5237248000000001</v>
      </c>
      <c r="AZ2" s="62">
        <v>378.6669</v>
      </c>
      <c r="BA2" s="62">
        <v>56.537647</v>
      </c>
      <c r="BB2" s="62">
        <v>17.640433999999999</v>
      </c>
      <c r="BC2" s="62">
        <v>18.124832000000001</v>
      </c>
      <c r="BD2" s="62">
        <v>20.746471</v>
      </c>
      <c r="BE2" s="62">
        <v>1.2291061999999999</v>
      </c>
      <c r="BF2" s="62">
        <v>6.8580836999999999</v>
      </c>
      <c r="BG2" s="62">
        <v>1.1101958E-2</v>
      </c>
      <c r="BH2" s="62">
        <v>6.478246E-2</v>
      </c>
      <c r="BI2" s="62">
        <v>5.2638589999999999E-2</v>
      </c>
      <c r="BJ2" s="62">
        <v>0.20838988</v>
      </c>
      <c r="BK2" s="62">
        <v>8.5399680000000004E-4</v>
      </c>
      <c r="BL2" s="62">
        <v>1.0091596</v>
      </c>
      <c r="BM2" s="62">
        <v>8.0397560000000006</v>
      </c>
      <c r="BN2" s="62">
        <v>2.535879</v>
      </c>
      <c r="BO2" s="62">
        <v>123.8935</v>
      </c>
      <c r="BP2" s="62">
        <v>20.906244000000001</v>
      </c>
      <c r="BQ2" s="62">
        <v>39.137577</v>
      </c>
      <c r="BR2" s="62">
        <v>137.73962</v>
      </c>
      <c r="BS2" s="62">
        <v>55.962966999999999</v>
      </c>
      <c r="BT2" s="62">
        <v>29.405262</v>
      </c>
      <c r="BU2" s="62">
        <v>0.20279509000000001</v>
      </c>
      <c r="BV2" s="62">
        <v>3.7933505999999999E-2</v>
      </c>
      <c r="BW2" s="62">
        <v>1.9197789999999999</v>
      </c>
      <c r="BX2" s="62">
        <v>2.4471873999999998</v>
      </c>
      <c r="BY2" s="62">
        <v>0.1712284</v>
      </c>
      <c r="BZ2" s="62">
        <v>1.8677991000000001E-3</v>
      </c>
      <c r="CA2" s="62">
        <v>0.88069326000000003</v>
      </c>
      <c r="CB2" s="62">
        <v>1.6413023999999998E-2</v>
      </c>
      <c r="CC2" s="62">
        <v>0.14344873</v>
      </c>
      <c r="CD2" s="62">
        <v>2.435575</v>
      </c>
      <c r="CE2" s="62">
        <v>0.17244161999999999</v>
      </c>
      <c r="CF2" s="62">
        <v>0.24198191999999999</v>
      </c>
      <c r="CG2" s="62">
        <v>2.4899998E-6</v>
      </c>
      <c r="CH2" s="62">
        <v>2.8926898E-2</v>
      </c>
      <c r="CI2" s="62">
        <v>1.2741214000000001E-2</v>
      </c>
      <c r="CJ2" s="62">
        <v>6.0250380000000003</v>
      </c>
      <c r="CK2" s="62">
        <v>4.7226780000000003E-2</v>
      </c>
      <c r="CL2" s="62">
        <v>1.7669731</v>
      </c>
      <c r="CM2" s="62">
        <v>7.4750899999999998</v>
      </c>
      <c r="CN2" s="62">
        <v>4419.5337</v>
      </c>
      <c r="CO2" s="62">
        <v>7674.02</v>
      </c>
      <c r="CP2" s="62">
        <v>4252.9449999999997</v>
      </c>
      <c r="CQ2" s="62">
        <v>1670.8562999999999</v>
      </c>
      <c r="CR2" s="62">
        <v>825.2251</v>
      </c>
      <c r="CS2" s="62">
        <v>918.18359999999996</v>
      </c>
      <c r="CT2" s="62">
        <v>4355.1025</v>
      </c>
      <c r="CU2" s="62">
        <v>2660.0913</v>
      </c>
      <c r="CV2" s="62">
        <v>2912.8442</v>
      </c>
      <c r="CW2" s="62">
        <v>2883.2116999999998</v>
      </c>
      <c r="CX2" s="62">
        <v>843.85913000000005</v>
      </c>
      <c r="CY2" s="62">
        <v>5665.3429999999998</v>
      </c>
      <c r="CZ2" s="62">
        <v>2720.8489</v>
      </c>
      <c r="DA2" s="62">
        <v>6398.5195000000003</v>
      </c>
      <c r="DB2" s="62">
        <v>6142.308</v>
      </c>
      <c r="DC2" s="62">
        <v>8881.3670000000002</v>
      </c>
      <c r="DD2" s="62">
        <v>15127.526</v>
      </c>
      <c r="DE2" s="62">
        <v>2814.5088000000001</v>
      </c>
      <c r="DF2" s="62">
        <v>7570.9009999999998</v>
      </c>
      <c r="DG2" s="62">
        <v>3408.7865999999999</v>
      </c>
      <c r="DH2" s="62">
        <v>237.69103999999999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56.537647</v>
      </c>
      <c r="B6">
        <f>BB2</f>
        <v>17.640433999999999</v>
      </c>
      <c r="C6">
        <f>BC2</f>
        <v>18.124832000000001</v>
      </c>
      <c r="D6">
        <f>BD2</f>
        <v>20.746471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29350</v>
      </c>
      <c r="C2" s="57">
        <f ca="1">YEAR(TODAY())-YEAR(B2)+IF(TODAY()&gt;=DATE(YEAR(TODAY()),MONTH(B2),DAY(B2)),0,-1)</f>
        <v>42</v>
      </c>
      <c r="E2" s="53">
        <v>178.9</v>
      </c>
      <c r="F2" s="54" t="s">
        <v>40</v>
      </c>
      <c r="G2" s="53">
        <v>81.400000000000006</v>
      </c>
      <c r="H2" s="52" t="s">
        <v>42</v>
      </c>
      <c r="I2" s="73">
        <f>ROUND(G3/E3^2,1)</f>
        <v>25.4</v>
      </c>
    </row>
    <row r="3" spans="1:9" x14ac:dyDescent="0.3">
      <c r="E3" s="52">
        <f>E2/100</f>
        <v>1.7890000000000001</v>
      </c>
      <c r="F3" s="52" t="s">
        <v>41</v>
      </c>
      <c r="G3" s="52">
        <f>G2</f>
        <v>81.400000000000006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44930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강성우, ID : H1800178)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2023년 01월 05일 14:48:07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W26" sqref="W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 x14ac:dyDescent="0.3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 x14ac:dyDescent="0.35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 x14ac:dyDescent="0.3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 x14ac:dyDescent="0.3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90" t="s">
        <v>31</v>
      </c>
      <c r="D10" s="90"/>
      <c r="E10" s="91"/>
      <c r="F10" s="94">
        <f>'개인정보 및 신체계측 입력'!B5</f>
        <v>44930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90" t="s">
        <v>33</v>
      </c>
      <c r="D12" s="90"/>
      <c r="E12" s="91"/>
      <c r="F12" s="99">
        <f ca="1">'개인정보 및 신체계측 입력'!C2</f>
        <v>42</v>
      </c>
      <c r="G12" s="99"/>
      <c r="H12" s="99"/>
      <c r="I12" s="99"/>
      <c r="K12" s="141">
        <f>'개인정보 및 신체계측 입력'!E2</f>
        <v>178.9</v>
      </c>
      <c r="L12" s="142"/>
      <c r="M12" s="135">
        <f>'개인정보 및 신체계측 입력'!G2</f>
        <v>81.400000000000006</v>
      </c>
      <c r="N12" s="136"/>
      <c r="O12" s="131" t="s">
        <v>272</v>
      </c>
      <c r="P12" s="128"/>
      <c r="Q12" s="95">
        <f>'개인정보 및 신체계측 입력'!I2</f>
        <v>25.4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 x14ac:dyDescent="0.3">
      <c r="C14" s="92" t="s">
        <v>32</v>
      </c>
      <c r="D14" s="92"/>
      <c r="E14" s="93"/>
      <c r="F14" s="96" t="str">
        <f>MID('DRIs DATA'!B1,28,3)</f>
        <v>강성우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 x14ac:dyDescent="0.35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76.194999999999993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8.9339999999999993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 x14ac:dyDescent="0.3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14.871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 x14ac:dyDescent="0.35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13.7</v>
      </c>
      <c r="L72" s="37" t="s">
        <v>54</v>
      </c>
      <c r="M72" s="37">
        <f>ROUND('DRIs DATA'!K8,1)</f>
        <v>8.5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 x14ac:dyDescent="0.3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 x14ac:dyDescent="0.3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 x14ac:dyDescent="0.3">
      <c r="B94" s="126" t="s">
        <v>172</v>
      </c>
      <c r="C94" s="76"/>
      <c r="D94" s="76"/>
      <c r="E94" s="76"/>
      <c r="F94" s="78">
        <f>ROUND('DRIs DATA'!F16/'DRIs DATA'!C16*100,2)</f>
        <v>129.99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285.77999999999997</v>
      </c>
      <c r="R94" s="76" t="s">
        <v>168</v>
      </c>
      <c r="S94" s="76"/>
      <c r="T94" s="7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 x14ac:dyDescent="0.35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 x14ac:dyDescent="0.3">
      <c r="B121" s="44" t="s">
        <v>172</v>
      </c>
      <c r="C121" s="16"/>
      <c r="D121" s="16"/>
      <c r="E121" s="15"/>
      <c r="F121" s="78">
        <f>ROUND('DRIs DATA'!F26/'DRIs DATA'!C26*100,2)</f>
        <v>222.2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192.84</v>
      </c>
      <c r="R121" s="76" t="s">
        <v>167</v>
      </c>
      <c r="S121" s="76"/>
      <c r="T121" s="7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 x14ac:dyDescent="0.3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 x14ac:dyDescent="0.3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 x14ac:dyDescent="0.3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 x14ac:dyDescent="0.3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 x14ac:dyDescent="0.35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 x14ac:dyDescent="0.35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 x14ac:dyDescent="0.35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 x14ac:dyDescent="0.3">
      <c r="B172" s="43" t="s">
        <v>172</v>
      </c>
      <c r="C172" s="20"/>
      <c r="D172" s="20"/>
      <c r="E172" s="6"/>
      <c r="F172" s="78">
        <f>ROUND('DRIs DATA'!F36/'DRIs DATA'!C36*100,2)</f>
        <v>138.78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737.14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 x14ac:dyDescent="0.3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 x14ac:dyDescent="0.3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 x14ac:dyDescent="0.3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 x14ac:dyDescent="0.3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 x14ac:dyDescent="0.3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 x14ac:dyDescent="0.35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 x14ac:dyDescent="0.35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78">
        <f>ROUND('DRIs DATA'!F46/'DRIs DATA'!C46*100,2)</f>
        <v>251.93</v>
      </c>
      <c r="G197" s="78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 x14ac:dyDescent="0.3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 x14ac:dyDescent="0.3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 x14ac:dyDescent="0.3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 x14ac:dyDescent="0.3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 x14ac:dyDescent="0.35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 x14ac:dyDescent="0.35">
      <c r="K205" s="10"/>
    </row>
    <row r="206" spans="2:20" ht="18" customHeight="1" x14ac:dyDescent="0.3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 x14ac:dyDescent="0.35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2400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2023-01-05T05:56:54Z</dcterms:modified>
</cp:coreProperties>
</file>