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<sst xmlns="http://schemas.openxmlformats.org/spreadsheetml/2006/main" count="692" uniqueCount="347">
  <si>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</si>
  <si>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</si>
  <si>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</si>
  <si>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</si>
  <si>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</si>
  <si>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</si>
  <si>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</si>
  <si>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</si>
  <si>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</si>
  <si>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</si>
  <si>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</si>
  <si>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</si>
  <si>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</si>
  <si>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</si>
  <si>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</si>
  <si>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</si>
  <si>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</si>
  <si>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</si>
  <si>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</si>
  <si>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</si>
  <si>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</si>
  <si>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</si>
  <si>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</si>
  <si>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</si>
  <si>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</si>
  <si>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</si>
  <si>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</si>
  <si>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</si>
  <si>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</si>
  <si>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</si>
  <si>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</si>
  <si>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</si>
  <si>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</si>
  <si>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</si>
  <si>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</si>
  <si>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</si>
  <si>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</si>
  <si>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</si>
  <si>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</si>
  <si>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</si>
  <si>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</si>
  <si>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</si>
  <si>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</si>
  <si>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</si>
  <si>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</si>
  <si>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</si>
  <si>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</si>
  <si>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</si>
  <si>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</si>
  <si>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</si>
  <si>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</si>
  <si>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</si>
  <si>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</si>
  <si>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</si>
  <si>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</si>
  <si>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</si>
  <si>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</si>
  <si>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</si>
  <si>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</si>
  <si>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</si>
  <si>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</si>
  <si>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</si>
  <si>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</si>
  <si>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</si>
  <si>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</si>
  <si>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</si>
  <si>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</si>
  <si>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</si>
  <si>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</si>
  <si>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</si>
  <si>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</si>
  <si>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</si>
  <si>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</si>
  <si>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</si>
  <si>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</si>
  <si>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</si>
  <si>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</si>
  <si>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</si>
  <si>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</si>
  <si>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</si>
  <si>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</si>
  <si>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</si>
  <si>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</si>
  <si>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</si>
  <si>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</si>
  <si>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</si>
  <si>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</si>
  <si>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</si>
  <si>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</si>
  <si>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</si>
  <si>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</si>
  <si>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</si>
  <si>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</si>
  <si>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</si>
  <si>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</si>
  <si>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</si>
  <si>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</si>
  <si>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</si>
  <si>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</si>
  <si>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</si>
  <si>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</si>
  <si>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</si>
  <si>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</si>
  <si>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</si>
  <si>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</si>
  <si>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</si>
  <si>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</si>
  <si>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</si>
  <si>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</si>
  <si>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</si>
  <si>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</si>
  <si>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</si>
  <si>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</si>
  <si>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</si>
  <si>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</si>
  <si>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</si>
  <si>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</si>
  <si>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</si>
  <si>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</si>
  <si>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</si>
  <si>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</si>
  <si>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</si>
  <si>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</si>
  <si>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</si>
  <si>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</si>
  <si>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</si>
  <si>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</si>
  <si>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</si>
  <si>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</si>
  <si>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</si>
  <si>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</si>
  <si>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</si>
  <si>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</si>
  <si>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</si>
  <si>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</si>
  <si>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</si>
  <si>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</si>
  <si>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</si>
  <si>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</si>
  <si>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</si>
  <si>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</si>
  <si>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</si>
  <si>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</si>
  <si>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</si>
  <si>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</si>
  <si>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</si>
  <si>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</si>
  <si>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</si>
  <si>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</si>
  <si>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</si>
  <si>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</si>
  <si>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</si>
  <si>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</si>
  <si>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</si>
  <si>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</si>
  <si>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</si>
  <si>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</si>
  <si>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</si>
  <si>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</si>
  <si>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</si>
  <si>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</si>
  <si>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</si>
  <si>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</si>
  <si>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</si>
  <si>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</si>
  <si>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</si>
  <si>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</si>
  <si>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</si>
  <si>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</si>
  <si>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</si>
  <si>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</si>
  <si>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</si>
  <si>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</si>
  <si>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</si>
  <si>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</si>
  <si>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</si>
  <si>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</si>
  <si>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</si>
  <si>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</si>
  <si>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</si>
  <si>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</si>
  <si>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</si>
  <si>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</si>
  <si>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</si>
  <si>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</si>
  <si>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</si>
  <si>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</si>
  <si>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</si>
  <si>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</si>
  <si>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</si>
  <si>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</si>
  <si>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</si>
  <si>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</si>
  <si>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</si>
  <si>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</si>
  <si>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</si>
  <si>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</si>
  <si>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</si>
  <si>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</si>
  <si>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</si>
  <si>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</si>
  <si>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</si>
  <si>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</si>
  <si>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</si>
  <si>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</si>
  <si>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</si>
  <si>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</si>
  <si>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</si>
  <si>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</si>
  <si>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</si>
  <si>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</si>
  <si>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</si>
  <si>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</si>
  <si>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</si>
  <si>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</si>
  <si>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</si>
  <si>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</si>
  <si>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</si>
  <si>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</si>
  <si>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</si>
  <si>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</si>
  <si>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</si>
  <si>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</si>
  <si>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</si>
  <si>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</si>
  <si>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</si>
  <si>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</si>
  <si>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</si>
  <si>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</si>
  <si>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</si>
  <si>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</si>
  <si>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</si>
  <si>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</si>
  <si>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</si>
  <si>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</si>
  <si>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</si>
  <si>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</si>
  <si>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</si>
  <si>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</si>
  <si>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</si>
  <si>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</si>
  <si>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</si>
  <si>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</si>
  <si>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</si>
  <si>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</si>
  <si>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</si>
  <si>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</si>
  <si>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</si>
  <si>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</si>
  <si>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</si>
  <si>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</si>
  <si>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</si>
  <si>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</si>
  <si>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</si>
  <si>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</si>
  <si>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</si>
  <si>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</si>
  <si>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</si>
  <si>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</si>
  <si>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</si>
  <si>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</si>
  <si>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</si>
  <si>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</si>
  <si>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</si>
  <si>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</si>
  <si>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</si>
  <si>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</si>
  <si>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</si>
  <si>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</si>
  <si>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</si>
  <si>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</si>
  <si>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</si>
  <si>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</si>
  <si>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</si>
  <si>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</si>
  <si>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</si>
  <si>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</si>
  <si>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</si>
  <si>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엽산(μg DFE/일)</t>
    <phoneticPr fontId="1" type="noConversion"/>
  </si>
  <si>
    <t>다량 무기질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</si>
  <si>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</si>
  <si>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</si>
  <si>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</si>
  <si>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</si>
  <si>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단백질(g/일)</t>
    <phoneticPr fontId="1" type="noConversion"/>
  </si>
  <si>
    <t>섭취비율</t>
    <phoneticPr fontId="1" type="noConversion"/>
  </si>
  <si>
    <t>비타민D</t>
    <phoneticPr fontId="1" type="noConversion"/>
  </si>
  <si>
    <t>티아민</t>
    <phoneticPr fontId="1" type="noConversion"/>
  </si>
  <si>
    <t>셀레늄</t>
    <phoneticPr fontId="1" type="noConversion"/>
  </si>
  <si>
    <t>크롬</t>
    <phoneticPr fontId="1" type="noConversion"/>
  </si>
  <si>
    <t>리보플라빈</t>
    <phoneticPr fontId="1" type="noConversion"/>
  </si>
  <si>
    <t>상한섭취량</t>
    <phoneticPr fontId="1" type="noConversion"/>
  </si>
  <si>
    <t>충분섭취량</t>
    <phoneticPr fontId="1" type="noConversion"/>
  </si>
  <si>
    <t>정보</t>
    <phoneticPr fontId="1" type="noConversion"/>
  </si>
  <si>
    <t>(설문지 : FFQ 95문항 설문지, 사용자 : 권순회, ID : H1800179)</t>
  </si>
  <si>
    <t>출력시각</t>
    <phoneticPr fontId="1" type="noConversion"/>
  </si>
  <si>
    <t>2023년 01월 11일 13:48:59</t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</si>
  <si>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</si>
  <si>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</si>
  <si>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</si>
  <si>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단백질</t>
    <phoneticPr fontId="1" type="noConversion"/>
  </si>
  <si>
    <t>탄수화물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</si>
  <si>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</si>
  <si>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</si>
  <si>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</si>
  <si>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</si>
  <si>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권장섭취량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</si>
  <si>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</si>
  <si>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</si>
  <si>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</si>
  <si>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</si>
  <si>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</si>
  <si>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</si>
  <si>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</si>
  <si>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</si>
  <si>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</si>
  <si>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</si>
  <si>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</si>
  <si>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</si>
  <si>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</si>
  <si>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</si>
  <si>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</si>
  <si>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</si>
  <si>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</si>
  <si>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</si>
  <si>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</si>
  <si>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</si>
  <si>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충분섭취량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</si>
  <si>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</si>
  <si>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</si>
  <si>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</si>
  <si>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</si>
  <si>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</si>
  <si>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</si>
  <si>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</si>
  <si>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</si>
  <si>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</si>
  <si>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</si>
  <si>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</si>
  <si>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</si>
  <si>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</si>
  <si>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</si>
  <si>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</si>
  <si>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</si>
  <si>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H1800179</t>
  </si>
  <si>
    <t>권순회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</si>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</sst>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114.34936999999999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27768"/>
        <c:axId val="603124632"/>
      </c:barChart>
      <c:catAx>
        <c:axId val="60312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24632"/>
        <c:crosses val="autoZero"/>
        <c:auto val="1"/>
        <c:lblAlgn val="ctr"/>
        <c:lblOffset val="100"/>
        <c:noMultiLvlLbl val="0"/>
      </c:catAx>
      <c:valAx>
        <c:axId val="60312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27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4.5366534999999999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37568"/>
        <c:axId val="603133256"/>
      </c:barChart>
      <c:catAx>
        <c:axId val="60313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33256"/>
        <c:crosses val="autoZero"/>
        <c:auto val="1"/>
        <c:lblAlgn val="ctr"/>
        <c:lblOffset val="100"/>
        <c:noMultiLvlLbl val="0"/>
      </c:catAx>
      <c:valAx>
        <c:axId val="603133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3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5.2167750000000002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37960"/>
        <c:axId val="603131296"/>
      </c:barChart>
      <c:catAx>
        <c:axId val="603137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31296"/>
        <c:crosses val="autoZero"/>
        <c:auto val="1"/>
        <c:lblAlgn val="ctr"/>
        <c:lblOffset val="100"/>
        <c:noMultiLvlLbl val="0"/>
      </c:catAx>
      <c:valAx>
        <c:axId val="603131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37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1766.6791000000001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08168"/>
        <c:axId val="603110520"/>
      </c:barChart>
      <c:catAx>
        <c:axId val="60310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10520"/>
        <c:crosses val="autoZero"/>
        <c:auto val="1"/>
        <c:lblAlgn val="ctr"/>
        <c:lblOffset val="100"/>
        <c:noMultiLvlLbl val="0"/>
      </c:catAx>
      <c:valAx>
        <c:axId val="603110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5506.5234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15224"/>
        <c:axId val="603117968"/>
      </c:barChart>
      <c:catAx>
        <c:axId val="60311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17968"/>
        <c:crosses val="autoZero"/>
        <c:auto val="1"/>
        <c:lblAlgn val="ctr"/>
        <c:lblOffset val="100"/>
        <c:noMultiLvlLbl val="0"/>
      </c:catAx>
      <c:valAx>
        <c:axId val="6031179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15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112.450096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16792"/>
        <c:axId val="603107384"/>
      </c:barChart>
      <c:catAx>
        <c:axId val="603116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07384"/>
        <c:crosses val="autoZero"/>
        <c:auto val="1"/>
        <c:lblAlgn val="ctr"/>
        <c:lblOffset val="100"/>
        <c:noMultiLvlLbl val="0"/>
      </c:catAx>
      <c:valAx>
        <c:axId val="603107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16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240.65752000000001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12088"/>
        <c:axId val="603117576"/>
      </c:barChart>
      <c:catAx>
        <c:axId val="60311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17576"/>
        <c:crosses val="autoZero"/>
        <c:auto val="1"/>
        <c:lblAlgn val="ctr"/>
        <c:lblOffset val="100"/>
        <c:noMultiLvlLbl val="0"/>
      </c:catAx>
      <c:valAx>
        <c:axId val="603117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1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19.182426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06600"/>
        <c:axId val="603106992"/>
      </c:barChart>
      <c:catAx>
        <c:axId val="603106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06992"/>
        <c:crosses val="autoZero"/>
        <c:auto val="1"/>
        <c:lblAlgn val="ctr"/>
        <c:lblOffset val="100"/>
        <c:noMultiLvlLbl val="0"/>
      </c:catAx>
      <c:valAx>
        <c:axId val="603106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6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2165.3955000000001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10912"/>
        <c:axId val="603108560"/>
      </c:barChart>
      <c:catAx>
        <c:axId val="60311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08560"/>
        <c:crosses val="autoZero"/>
        <c:auto val="1"/>
        <c:lblAlgn val="ctr"/>
        <c:lblOffset val="100"/>
        <c:noMultiLvlLbl val="0"/>
      </c:catAx>
      <c:valAx>
        <c:axId val="6031085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0.21867934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07776"/>
        <c:axId val="603109736"/>
      </c:barChart>
      <c:catAx>
        <c:axId val="60310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09736"/>
        <c:crosses val="autoZero"/>
        <c:auto val="1"/>
        <c:lblAlgn val="ctr"/>
        <c:lblOffset val="100"/>
        <c:noMultiLvlLbl val="0"/>
      </c:catAx>
      <c:valAx>
        <c:axId val="603109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0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4.6029773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12480"/>
        <c:axId val="603112872"/>
      </c:barChart>
      <c:catAx>
        <c:axId val="6031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12872"/>
        <c:crosses val="autoZero"/>
        <c:auto val="1"/>
        <c:lblAlgn val="ctr"/>
        <c:lblOffset val="100"/>
        <c:noMultiLvlLbl val="0"/>
      </c:catAx>
      <c:valAx>
        <c:axId val="603112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43.278570000000002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26592"/>
        <c:axId val="603130120"/>
      </c:barChart>
      <c:catAx>
        <c:axId val="60312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30120"/>
        <c:crosses val="autoZero"/>
        <c:auto val="1"/>
        <c:lblAlgn val="ctr"/>
        <c:lblOffset val="100"/>
        <c:noMultiLvlLbl val="0"/>
      </c:catAx>
      <c:valAx>
        <c:axId val="603130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2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564.21813999999995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13656"/>
        <c:axId val="603114048"/>
      </c:barChart>
      <c:catAx>
        <c:axId val="603113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14048"/>
        <c:crosses val="autoZero"/>
        <c:auto val="1"/>
        <c:lblAlgn val="ctr"/>
        <c:lblOffset val="100"/>
        <c:noMultiLvlLbl val="0"/>
      </c:catAx>
      <c:valAx>
        <c:axId val="603114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1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119.08066599999999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15616"/>
        <c:axId val="603116400"/>
      </c:barChart>
      <c:catAx>
        <c:axId val="60311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16400"/>
        <c:crosses val="autoZero"/>
        <c:auto val="1"/>
        <c:lblAlgn val="ctr"/>
        <c:lblOffset val="100"/>
        <c:noMultiLvlLbl val="0"/>
      </c:catAx>
      <c:valAx>
        <c:axId val="603116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1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5.6150000000000002</c:v>
                </c:pt>
                <c:pt idx="1">
                  <c:v>12.862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6457912"/>
        <c:axId val="606467712"/>
      </c:barChart>
      <c:catAx>
        <c:axId val="60645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467712"/>
        <c:crosses val="autoZero"/>
        <c:auto val="1"/>
        <c:lblAlgn val="ctr"/>
        <c:lblOffset val="100"/>
        <c:noMultiLvlLbl val="0"/>
      </c:catAx>
      <c:valAx>
        <c:axId val="60646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45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20.939126999999999</c:v>
                </c:pt>
                <c:pt idx="1">
                  <c:v>28.218910000000001</c:v>
                </c:pt>
                <c:pt idx="2">
                  <c:v>23.455127999999998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830.97986000000003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461832"/>
        <c:axId val="606464968"/>
      </c:barChart>
      <c:catAx>
        <c:axId val="606461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464968"/>
        <c:crosses val="autoZero"/>
        <c:auto val="1"/>
        <c:lblAlgn val="ctr"/>
        <c:lblOffset val="100"/>
        <c:noMultiLvlLbl val="0"/>
      </c:catAx>
      <c:valAx>
        <c:axId val="606464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46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32.585594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460656"/>
        <c:axId val="606461048"/>
      </c:barChart>
      <c:catAx>
        <c:axId val="60646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461048"/>
        <c:crosses val="autoZero"/>
        <c:auto val="1"/>
        <c:lblAlgn val="ctr"/>
        <c:lblOffset val="100"/>
        <c:noMultiLvlLbl val="0"/>
      </c:catAx>
      <c:valAx>
        <c:axId val="606461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46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64.248999999999995</c:v>
                </c:pt>
                <c:pt idx="1">
                  <c:v>15.374000000000001</c:v>
                </c:pt>
                <c:pt idx="2">
                  <c:v>20.376999999999999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6468104"/>
        <c:axId val="606463792"/>
      </c:barChart>
      <c:catAx>
        <c:axId val="60646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463792"/>
        <c:crosses val="autoZero"/>
        <c:auto val="1"/>
        <c:lblAlgn val="ctr"/>
        <c:lblOffset val="100"/>
        <c:noMultiLvlLbl val="0"/>
      </c:catAx>
      <c:valAx>
        <c:axId val="606463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46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2674.8098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465752"/>
        <c:axId val="606461440"/>
      </c:barChart>
      <c:catAx>
        <c:axId val="60646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461440"/>
        <c:crosses val="autoZero"/>
        <c:auto val="1"/>
        <c:lblAlgn val="ctr"/>
        <c:lblOffset val="100"/>
        <c:noMultiLvlLbl val="0"/>
      </c:catAx>
      <c:valAx>
        <c:axId val="606461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46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301.86435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458696"/>
        <c:axId val="606459872"/>
      </c:barChart>
      <c:catAx>
        <c:axId val="60645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459872"/>
        <c:crosses val="autoZero"/>
        <c:auto val="1"/>
        <c:lblAlgn val="ctr"/>
        <c:lblOffset val="100"/>
        <c:noMultiLvlLbl val="0"/>
      </c:catAx>
      <c:valAx>
        <c:axId val="606459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45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723.63620000000003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463008"/>
        <c:axId val="606466928"/>
      </c:barChart>
      <c:catAx>
        <c:axId val="60646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466928"/>
        <c:crosses val="autoZero"/>
        <c:auto val="1"/>
        <c:lblAlgn val="ctr"/>
        <c:lblOffset val="100"/>
        <c:noMultiLvlLbl val="0"/>
      </c:catAx>
      <c:valAx>
        <c:axId val="60646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46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5.1901994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28160"/>
        <c:axId val="603125024"/>
      </c:barChart>
      <c:catAx>
        <c:axId val="60312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25024"/>
        <c:crosses val="autoZero"/>
        <c:auto val="1"/>
        <c:lblAlgn val="ctr"/>
        <c:lblOffset val="100"/>
        <c:noMultiLvlLbl val="0"/>
      </c:catAx>
      <c:valAx>
        <c:axId val="603125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2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7563.7979999999998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469280"/>
        <c:axId val="606467320"/>
      </c:barChart>
      <c:catAx>
        <c:axId val="60646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467320"/>
        <c:crosses val="autoZero"/>
        <c:auto val="1"/>
        <c:lblAlgn val="ctr"/>
        <c:lblOffset val="100"/>
        <c:noMultiLvlLbl val="0"/>
      </c:catAx>
      <c:valAx>
        <c:axId val="60646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46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30.364163999999999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460264"/>
        <c:axId val="606462224"/>
      </c:barChart>
      <c:catAx>
        <c:axId val="606460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462224"/>
        <c:crosses val="autoZero"/>
        <c:auto val="1"/>
        <c:lblAlgn val="ctr"/>
        <c:lblOffset val="100"/>
        <c:noMultiLvlLbl val="0"/>
      </c:catAx>
      <c:valAx>
        <c:axId val="606462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460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3.6809145999999999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464576"/>
        <c:axId val="606466536"/>
      </c:barChart>
      <c:catAx>
        <c:axId val="60646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466536"/>
        <c:crosses val="autoZero"/>
        <c:auto val="1"/>
        <c:lblAlgn val="ctr"/>
        <c:lblOffset val="100"/>
        <c:noMultiLvlLbl val="0"/>
      </c:catAx>
      <c:valAx>
        <c:axId val="606466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46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406.166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25416"/>
        <c:axId val="603130512"/>
      </c:barChart>
      <c:catAx>
        <c:axId val="60312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30512"/>
        <c:crosses val="autoZero"/>
        <c:auto val="1"/>
        <c:lblAlgn val="ctr"/>
        <c:lblOffset val="100"/>
        <c:noMultiLvlLbl val="0"/>
      </c:catAx>
      <c:valAx>
        <c:axId val="603130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25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2.2796078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19536"/>
        <c:axId val="603136000"/>
      </c:barChart>
      <c:catAx>
        <c:axId val="60311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36000"/>
        <c:crosses val="autoZero"/>
        <c:auto val="1"/>
        <c:lblAlgn val="ctr"/>
        <c:lblOffset val="100"/>
        <c:noMultiLvlLbl val="0"/>
      </c:catAx>
      <c:valAx>
        <c:axId val="603136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1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26.862413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33648"/>
        <c:axId val="603134040"/>
      </c:barChart>
      <c:catAx>
        <c:axId val="60313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34040"/>
        <c:crosses val="autoZero"/>
        <c:auto val="1"/>
        <c:lblAlgn val="ctr"/>
        <c:lblOffset val="100"/>
        <c:noMultiLvlLbl val="0"/>
      </c:catAx>
      <c:valAx>
        <c:axId val="603134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3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3.6809145999999999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19144"/>
        <c:axId val="603136784"/>
      </c:barChart>
      <c:catAx>
        <c:axId val="60311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36784"/>
        <c:crosses val="autoZero"/>
        <c:auto val="1"/>
        <c:lblAlgn val="ctr"/>
        <c:lblOffset val="100"/>
        <c:noMultiLvlLbl val="0"/>
      </c:catAx>
      <c:valAx>
        <c:axId val="60313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1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889.0729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36392"/>
        <c:axId val="603134432"/>
      </c:barChart>
      <c:catAx>
        <c:axId val="60313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34432"/>
        <c:crosses val="autoZero"/>
        <c:auto val="1"/>
        <c:lblAlgn val="ctr"/>
        <c:lblOffset val="100"/>
        <c:noMultiLvlLbl val="0"/>
      </c:catAx>
      <c:valAx>
        <c:axId val="60313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3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15.089612000000001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132080"/>
        <c:axId val="603135216"/>
      </c:barChart>
      <c:catAx>
        <c:axId val="60313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135216"/>
        <c:crosses val="autoZero"/>
        <c:auto val="1"/>
        <c:lblAlgn val="ctr"/>
        <c:lblOffset val="100"/>
        <c:noMultiLvlLbl val="0"/>
      </c:catAx>
      <c:valAx>
        <c:axId val="603135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13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권순회, ID : H1800179)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01월 11일 13:48:59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2674.8098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114.34936999999999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43.278570000000002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64.248999999999995</v>
      </c>
      <c r="G8" s="59">
        <f>'DRIs DATA 입력'!G8</f>
        <v>15.374000000000001</v>
      </c>
      <c r="H8" s="59">
        <f>'DRIs DATA 입력'!H8</f>
        <v>20.376999999999999</v>
      </c>
      <c r="I8" s="46"/>
      <c r="J8" s="59" t="s">
        <v>216</v>
      </c>
      <c r="K8" s="59">
        <f>'DRIs DATA 입력'!K8</f>
        <v>5.6150000000000002</v>
      </c>
      <c r="L8" s="59">
        <f>'DRIs DATA 입력'!L8</f>
        <v>12.862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830.97986000000003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32.585594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5.1901994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406.166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301.86435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2.8292391000000001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2.2796078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26.862413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3.6809145999999999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889.0729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15.089612000000001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4.5366534999999999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5.2167750000000002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723.63620000000003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1766.6791000000001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7563.7979999999998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5506.5234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112.450096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240.65752000000001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30.364163999999999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19.182426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2165.3955000000001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0.21867934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4.6029773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564.21813999999995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119.08066599999999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4" sqref="H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293</v>
      </c>
      <c r="B1" s="61" t="s">
        <v>294</v>
      </c>
      <c r="G1" s="62" t="s">
        <v>295</v>
      </c>
      <c r="H1" s="61" t="s">
        <v>296</v>
      </c>
    </row>
    <row r="3" spans="1:27" x14ac:dyDescent="0.3">
      <c r="A3" s="71" t="s">
        <v>297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298</v>
      </c>
      <c r="B4" s="69"/>
      <c r="C4" s="69"/>
      <c r="E4" s="66" t="s">
        <v>280</v>
      </c>
      <c r="F4" s="67"/>
      <c r="G4" s="67"/>
      <c r="H4" s="68"/>
      <c r="J4" s="66" t="s">
        <v>299</v>
      </c>
      <c r="K4" s="67"/>
      <c r="L4" s="68"/>
      <c r="N4" s="69" t="s">
        <v>300</v>
      </c>
      <c r="O4" s="69"/>
      <c r="P4" s="69"/>
      <c r="Q4" s="69"/>
      <c r="R4" s="69"/>
      <c r="S4" s="69"/>
      <c r="U4" s="69" t="s">
        <v>281</v>
      </c>
      <c r="V4" s="69"/>
      <c r="W4" s="69"/>
      <c r="X4" s="69"/>
      <c r="Y4" s="69"/>
      <c r="Z4" s="69"/>
    </row>
    <row r="5" spans="1:27" x14ac:dyDescent="0.3">
      <c r="A5" s="65"/>
      <c r="B5" s="65" t="s">
        <v>282</v>
      </c>
      <c r="C5" s="65" t="s">
        <v>276</v>
      </c>
      <c r="E5" s="65"/>
      <c r="F5" s="65" t="s">
        <v>301</v>
      </c>
      <c r="G5" s="65" t="s">
        <v>283</v>
      </c>
      <c r="H5" s="65" t="s">
        <v>46</v>
      </c>
      <c r="J5" s="65"/>
      <c r="K5" s="65" t="s">
        <v>302</v>
      </c>
      <c r="L5" s="65" t="s">
        <v>303</v>
      </c>
      <c r="N5" s="65"/>
      <c r="O5" s="65" t="s">
        <v>304</v>
      </c>
      <c r="P5" s="65" t="s">
        <v>306</v>
      </c>
      <c r="Q5" s="65" t="s">
        <v>292</v>
      </c>
      <c r="R5" s="65" t="s">
        <v>291</v>
      </c>
      <c r="S5" s="65" t="s">
        <v>276</v>
      </c>
      <c r="U5" s="65"/>
      <c r="V5" s="65" t="s">
        <v>277</v>
      </c>
      <c r="W5" s="65" t="s">
        <v>305</v>
      </c>
      <c r="X5" s="65" t="s">
        <v>292</v>
      </c>
      <c r="Y5" s="65" t="s">
        <v>291</v>
      </c>
      <c r="Z5" s="65" t="s">
        <v>307</v>
      </c>
    </row>
    <row r="6" spans="1:27" x14ac:dyDescent="0.3">
      <c r="A6" s="65" t="s">
        <v>308</v>
      </c>
      <c r="B6" s="65">
        <v>1800</v>
      </c>
      <c r="C6" s="65">
        <v>2674.8098</v>
      </c>
      <c r="E6" s="65" t="s">
        <v>309</v>
      </c>
      <c r="F6" s="65">
        <v>55</v>
      </c>
      <c r="G6" s="65">
        <v>15</v>
      </c>
      <c r="H6" s="65">
        <v>7</v>
      </c>
      <c r="J6" s="65" t="s">
        <v>309</v>
      </c>
      <c r="K6" s="65">
        <v>0.1</v>
      </c>
      <c r="L6" s="65">
        <v>4</v>
      </c>
      <c r="N6" s="65" t="s">
        <v>284</v>
      </c>
      <c r="O6" s="65">
        <v>40</v>
      </c>
      <c r="P6" s="65">
        <v>50</v>
      </c>
      <c r="Q6" s="65">
        <v>0</v>
      </c>
      <c r="R6" s="65">
        <v>0</v>
      </c>
      <c r="S6" s="65">
        <v>114.34936999999999</v>
      </c>
      <c r="U6" s="65" t="s">
        <v>310</v>
      </c>
      <c r="V6" s="65">
        <v>0</v>
      </c>
      <c r="W6" s="65">
        <v>0</v>
      </c>
      <c r="X6" s="65">
        <v>20</v>
      </c>
      <c r="Y6" s="65">
        <v>0</v>
      </c>
      <c r="Z6" s="65">
        <v>43.278570000000002</v>
      </c>
    </row>
    <row r="7" spans="1:27" x14ac:dyDescent="0.3">
      <c r="E7" s="65" t="s">
        <v>311</v>
      </c>
      <c r="F7" s="65">
        <v>65</v>
      </c>
      <c r="G7" s="65">
        <v>30</v>
      </c>
      <c r="H7" s="65">
        <v>20</v>
      </c>
      <c r="J7" s="65" t="s">
        <v>312</v>
      </c>
      <c r="K7" s="65">
        <v>1</v>
      </c>
      <c r="L7" s="65">
        <v>10</v>
      </c>
    </row>
    <row r="8" spans="1:27" x14ac:dyDescent="0.3">
      <c r="E8" s="65" t="s">
        <v>285</v>
      </c>
      <c r="F8" s="65">
        <v>64.248999999999995</v>
      </c>
      <c r="G8" s="65">
        <v>15.374000000000001</v>
      </c>
      <c r="H8" s="65">
        <v>20.376999999999999</v>
      </c>
      <c r="J8" s="65" t="s">
        <v>285</v>
      </c>
      <c r="K8" s="65">
        <v>5.6150000000000002</v>
      </c>
      <c r="L8" s="65">
        <v>12.862</v>
      </c>
    </row>
    <row r="13" spans="1:27" x14ac:dyDescent="0.3">
      <c r="A13" s="70" t="s">
        <v>313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314</v>
      </c>
      <c r="B14" s="69"/>
      <c r="C14" s="69"/>
      <c r="D14" s="69"/>
      <c r="E14" s="69"/>
      <c r="F14" s="69"/>
      <c r="H14" s="69" t="s">
        <v>315</v>
      </c>
      <c r="I14" s="69"/>
      <c r="J14" s="69"/>
      <c r="K14" s="69"/>
      <c r="L14" s="69"/>
      <c r="M14" s="69"/>
      <c r="O14" s="69" t="s">
        <v>286</v>
      </c>
      <c r="P14" s="69"/>
      <c r="Q14" s="69"/>
      <c r="R14" s="69"/>
      <c r="S14" s="69"/>
      <c r="T14" s="69"/>
      <c r="V14" s="69" t="s">
        <v>316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277</v>
      </c>
      <c r="C15" s="65" t="s">
        <v>305</v>
      </c>
      <c r="D15" s="65" t="s">
        <v>292</v>
      </c>
      <c r="E15" s="65" t="s">
        <v>317</v>
      </c>
      <c r="F15" s="65" t="s">
        <v>307</v>
      </c>
      <c r="H15" s="65"/>
      <c r="I15" s="65" t="s">
        <v>277</v>
      </c>
      <c r="J15" s="65" t="s">
        <v>305</v>
      </c>
      <c r="K15" s="65" t="s">
        <v>292</v>
      </c>
      <c r="L15" s="65" t="s">
        <v>291</v>
      </c>
      <c r="M15" s="65" t="s">
        <v>276</v>
      </c>
      <c r="O15" s="65"/>
      <c r="P15" s="65" t="s">
        <v>277</v>
      </c>
      <c r="Q15" s="65" t="s">
        <v>306</v>
      </c>
      <c r="R15" s="65" t="s">
        <v>292</v>
      </c>
      <c r="S15" s="65" t="s">
        <v>291</v>
      </c>
      <c r="T15" s="65" t="s">
        <v>276</v>
      </c>
      <c r="V15" s="65"/>
      <c r="W15" s="65" t="s">
        <v>277</v>
      </c>
      <c r="X15" s="65" t="s">
        <v>305</v>
      </c>
      <c r="Y15" s="65" t="s">
        <v>292</v>
      </c>
      <c r="Z15" s="65" t="s">
        <v>291</v>
      </c>
      <c r="AA15" s="65" t="s">
        <v>276</v>
      </c>
    </row>
    <row r="16" spans="1:27" x14ac:dyDescent="0.3">
      <c r="A16" s="65" t="s">
        <v>318</v>
      </c>
      <c r="B16" s="65">
        <v>430</v>
      </c>
      <c r="C16" s="65">
        <v>600</v>
      </c>
      <c r="D16" s="65">
        <v>0</v>
      </c>
      <c r="E16" s="65">
        <v>3000</v>
      </c>
      <c r="F16" s="65">
        <v>830.97986000000003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32.585594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5.1901994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406.166</v>
      </c>
    </row>
    <row r="23" spans="1:62" x14ac:dyDescent="0.3">
      <c r="A23" s="70" t="s">
        <v>319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320</v>
      </c>
      <c r="B24" s="69"/>
      <c r="C24" s="69"/>
      <c r="D24" s="69"/>
      <c r="E24" s="69"/>
      <c r="F24" s="69"/>
      <c r="H24" s="69" t="s">
        <v>287</v>
      </c>
      <c r="I24" s="69"/>
      <c r="J24" s="69"/>
      <c r="K24" s="69"/>
      <c r="L24" s="69"/>
      <c r="M24" s="69"/>
      <c r="O24" s="69" t="s">
        <v>290</v>
      </c>
      <c r="P24" s="69"/>
      <c r="Q24" s="69"/>
      <c r="R24" s="69"/>
      <c r="S24" s="69"/>
      <c r="T24" s="69"/>
      <c r="V24" s="69" t="s">
        <v>321</v>
      </c>
      <c r="W24" s="69"/>
      <c r="X24" s="69"/>
      <c r="Y24" s="69"/>
      <c r="Z24" s="69"/>
      <c r="AA24" s="69"/>
      <c r="AC24" s="69" t="s">
        <v>322</v>
      </c>
      <c r="AD24" s="69"/>
      <c r="AE24" s="69"/>
      <c r="AF24" s="69"/>
      <c r="AG24" s="69"/>
      <c r="AH24" s="69"/>
      <c r="AJ24" s="69" t="s">
        <v>323</v>
      </c>
      <c r="AK24" s="69"/>
      <c r="AL24" s="69"/>
      <c r="AM24" s="69"/>
      <c r="AN24" s="69"/>
      <c r="AO24" s="69"/>
      <c r="AQ24" s="69" t="s">
        <v>324</v>
      </c>
      <c r="AR24" s="69"/>
      <c r="AS24" s="69"/>
      <c r="AT24" s="69"/>
      <c r="AU24" s="69"/>
      <c r="AV24" s="69"/>
      <c r="AX24" s="69" t="s">
        <v>325</v>
      </c>
      <c r="AY24" s="69"/>
      <c r="AZ24" s="69"/>
      <c r="BA24" s="69"/>
      <c r="BB24" s="69"/>
      <c r="BC24" s="69"/>
      <c r="BE24" s="69" t="s">
        <v>326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304</v>
      </c>
      <c r="C25" s="65" t="s">
        <v>305</v>
      </c>
      <c r="D25" s="65" t="s">
        <v>292</v>
      </c>
      <c r="E25" s="65" t="s">
        <v>291</v>
      </c>
      <c r="F25" s="65" t="s">
        <v>276</v>
      </c>
      <c r="H25" s="65"/>
      <c r="I25" s="65" t="s">
        <v>277</v>
      </c>
      <c r="J25" s="65" t="s">
        <v>305</v>
      </c>
      <c r="K25" s="65" t="s">
        <v>292</v>
      </c>
      <c r="L25" s="65" t="s">
        <v>291</v>
      </c>
      <c r="M25" s="65" t="s">
        <v>276</v>
      </c>
      <c r="O25" s="65"/>
      <c r="P25" s="65" t="s">
        <v>277</v>
      </c>
      <c r="Q25" s="65" t="s">
        <v>305</v>
      </c>
      <c r="R25" s="65" t="s">
        <v>292</v>
      </c>
      <c r="S25" s="65" t="s">
        <v>291</v>
      </c>
      <c r="T25" s="65" t="s">
        <v>307</v>
      </c>
      <c r="V25" s="65"/>
      <c r="W25" s="65" t="s">
        <v>277</v>
      </c>
      <c r="X25" s="65" t="s">
        <v>306</v>
      </c>
      <c r="Y25" s="65" t="s">
        <v>292</v>
      </c>
      <c r="Z25" s="65" t="s">
        <v>291</v>
      </c>
      <c r="AA25" s="65" t="s">
        <v>276</v>
      </c>
      <c r="AC25" s="65"/>
      <c r="AD25" s="65" t="s">
        <v>277</v>
      </c>
      <c r="AE25" s="65" t="s">
        <v>305</v>
      </c>
      <c r="AF25" s="65" t="s">
        <v>292</v>
      </c>
      <c r="AG25" s="65" t="s">
        <v>291</v>
      </c>
      <c r="AH25" s="65" t="s">
        <v>307</v>
      </c>
      <c r="AJ25" s="65"/>
      <c r="AK25" s="65" t="s">
        <v>277</v>
      </c>
      <c r="AL25" s="65" t="s">
        <v>306</v>
      </c>
      <c r="AM25" s="65" t="s">
        <v>292</v>
      </c>
      <c r="AN25" s="65" t="s">
        <v>291</v>
      </c>
      <c r="AO25" s="65" t="s">
        <v>276</v>
      </c>
      <c r="AQ25" s="65"/>
      <c r="AR25" s="65" t="s">
        <v>304</v>
      </c>
      <c r="AS25" s="65" t="s">
        <v>305</v>
      </c>
      <c r="AT25" s="65" t="s">
        <v>327</v>
      </c>
      <c r="AU25" s="65" t="s">
        <v>317</v>
      </c>
      <c r="AV25" s="65" t="s">
        <v>276</v>
      </c>
      <c r="AX25" s="65"/>
      <c r="AY25" s="65" t="s">
        <v>277</v>
      </c>
      <c r="AZ25" s="65" t="s">
        <v>306</v>
      </c>
      <c r="BA25" s="65" t="s">
        <v>292</v>
      </c>
      <c r="BB25" s="65" t="s">
        <v>291</v>
      </c>
      <c r="BC25" s="65" t="s">
        <v>276</v>
      </c>
      <c r="BE25" s="65"/>
      <c r="BF25" s="65" t="s">
        <v>277</v>
      </c>
      <c r="BG25" s="65" t="s">
        <v>306</v>
      </c>
      <c r="BH25" s="65" t="s">
        <v>327</v>
      </c>
      <c r="BI25" s="65" t="s">
        <v>291</v>
      </c>
      <c r="BJ25" s="65" t="s">
        <v>307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301.86435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2.8292391000000001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2.2796078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26.862413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3.6809145999999999</v>
      </c>
      <c r="AJ26" s="65" t="s">
        <v>278</v>
      </c>
      <c r="AK26" s="65">
        <v>320</v>
      </c>
      <c r="AL26" s="65">
        <v>400</v>
      </c>
      <c r="AM26" s="65">
        <v>0</v>
      </c>
      <c r="AN26" s="65">
        <v>1000</v>
      </c>
      <c r="AO26" s="65">
        <v>889.0729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15.089612000000001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4.5366534999999999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5.2167750000000002</v>
      </c>
    </row>
    <row r="33" spans="1:68" x14ac:dyDescent="0.3">
      <c r="A33" s="70" t="s">
        <v>279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328</v>
      </c>
      <c r="B34" s="69"/>
      <c r="C34" s="69"/>
      <c r="D34" s="69"/>
      <c r="E34" s="69"/>
      <c r="F34" s="69"/>
      <c r="H34" s="69" t="s">
        <v>329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330</v>
      </c>
      <c r="W34" s="69"/>
      <c r="X34" s="69"/>
      <c r="Y34" s="69"/>
      <c r="Z34" s="69"/>
      <c r="AA34" s="69"/>
      <c r="AC34" s="69" t="s">
        <v>331</v>
      </c>
      <c r="AD34" s="69"/>
      <c r="AE34" s="69"/>
      <c r="AF34" s="69"/>
      <c r="AG34" s="69"/>
      <c r="AH34" s="69"/>
      <c r="AJ34" s="69" t="s">
        <v>332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304</v>
      </c>
      <c r="C35" s="65" t="s">
        <v>306</v>
      </c>
      <c r="D35" s="65" t="s">
        <v>292</v>
      </c>
      <c r="E35" s="65" t="s">
        <v>291</v>
      </c>
      <c r="F35" s="65" t="s">
        <v>307</v>
      </c>
      <c r="H35" s="65"/>
      <c r="I35" s="65" t="s">
        <v>304</v>
      </c>
      <c r="J35" s="65" t="s">
        <v>305</v>
      </c>
      <c r="K35" s="65" t="s">
        <v>292</v>
      </c>
      <c r="L35" s="65" t="s">
        <v>317</v>
      </c>
      <c r="M35" s="65" t="s">
        <v>276</v>
      </c>
      <c r="O35" s="65"/>
      <c r="P35" s="65" t="s">
        <v>277</v>
      </c>
      <c r="Q35" s="65" t="s">
        <v>305</v>
      </c>
      <c r="R35" s="65" t="s">
        <v>292</v>
      </c>
      <c r="S35" s="65" t="s">
        <v>291</v>
      </c>
      <c r="T35" s="65" t="s">
        <v>276</v>
      </c>
      <c r="V35" s="65"/>
      <c r="W35" s="65" t="s">
        <v>304</v>
      </c>
      <c r="X35" s="65" t="s">
        <v>305</v>
      </c>
      <c r="Y35" s="65" t="s">
        <v>292</v>
      </c>
      <c r="Z35" s="65" t="s">
        <v>291</v>
      </c>
      <c r="AA35" s="65" t="s">
        <v>276</v>
      </c>
      <c r="AC35" s="65"/>
      <c r="AD35" s="65" t="s">
        <v>277</v>
      </c>
      <c r="AE35" s="65" t="s">
        <v>305</v>
      </c>
      <c r="AF35" s="65" t="s">
        <v>292</v>
      </c>
      <c r="AG35" s="65" t="s">
        <v>291</v>
      </c>
      <c r="AH35" s="65" t="s">
        <v>276</v>
      </c>
      <c r="AJ35" s="65"/>
      <c r="AK35" s="65" t="s">
        <v>277</v>
      </c>
      <c r="AL35" s="65" t="s">
        <v>305</v>
      </c>
      <c r="AM35" s="65" t="s">
        <v>327</v>
      </c>
      <c r="AN35" s="65" t="s">
        <v>291</v>
      </c>
      <c r="AO35" s="65" t="s">
        <v>276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723.63620000000003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1766.6791000000001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7563.7979999999998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5506.5234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112.450096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240.65752000000001</v>
      </c>
    </row>
    <row r="43" spans="1:68" x14ac:dyDescent="0.3">
      <c r="A43" s="70" t="s">
        <v>333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334</v>
      </c>
      <c r="B44" s="69"/>
      <c r="C44" s="69"/>
      <c r="D44" s="69"/>
      <c r="E44" s="69"/>
      <c r="F44" s="69"/>
      <c r="H44" s="69" t="s">
        <v>335</v>
      </c>
      <c r="I44" s="69"/>
      <c r="J44" s="69"/>
      <c r="K44" s="69"/>
      <c r="L44" s="69"/>
      <c r="M44" s="69"/>
      <c r="O44" s="69" t="s">
        <v>336</v>
      </c>
      <c r="P44" s="69"/>
      <c r="Q44" s="69"/>
      <c r="R44" s="69"/>
      <c r="S44" s="69"/>
      <c r="T44" s="69"/>
      <c r="V44" s="69" t="s">
        <v>337</v>
      </c>
      <c r="W44" s="69"/>
      <c r="X44" s="69"/>
      <c r="Y44" s="69"/>
      <c r="Z44" s="69"/>
      <c r="AA44" s="69"/>
      <c r="AC44" s="69" t="s">
        <v>338</v>
      </c>
      <c r="AD44" s="69"/>
      <c r="AE44" s="69"/>
      <c r="AF44" s="69"/>
      <c r="AG44" s="69"/>
      <c r="AH44" s="69"/>
      <c r="AJ44" s="69" t="s">
        <v>339</v>
      </c>
      <c r="AK44" s="69"/>
      <c r="AL44" s="69"/>
      <c r="AM44" s="69"/>
      <c r="AN44" s="69"/>
      <c r="AO44" s="69"/>
      <c r="AQ44" s="69" t="s">
        <v>288</v>
      </c>
      <c r="AR44" s="69"/>
      <c r="AS44" s="69"/>
      <c r="AT44" s="69"/>
      <c r="AU44" s="69"/>
      <c r="AV44" s="69"/>
      <c r="AX44" s="69" t="s">
        <v>340</v>
      </c>
      <c r="AY44" s="69"/>
      <c r="AZ44" s="69"/>
      <c r="BA44" s="69"/>
      <c r="BB44" s="69"/>
      <c r="BC44" s="69"/>
      <c r="BE44" s="69" t="s">
        <v>289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277</v>
      </c>
      <c r="C45" s="65" t="s">
        <v>306</v>
      </c>
      <c r="D45" s="65" t="s">
        <v>327</v>
      </c>
      <c r="E45" s="65" t="s">
        <v>317</v>
      </c>
      <c r="F45" s="65" t="s">
        <v>276</v>
      </c>
      <c r="H45" s="65"/>
      <c r="I45" s="65" t="s">
        <v>277</v>
      </c>
      <c r="J45" s="65" t="s">
        <v>306</v>
      </c>
      <c r="K45" s="65" t="s">
        <v>292</v>
      </c>
      <c r="L45" s="65" t="s">
        <v>317</v>
      </c>
      <c r="M45" s="65" t="s">
        <v>276</v>
      </c>
      <c r="O45" s="65"/>
      <c r="P45" s="65" t="s">
        <v>277</v>
      </c>
      <c r="Q45" s="65" t="s">
        <v>306</v>
      </c>
      <c r="R45" s="65" t="s">
        <v>292</v>
      </c>
      <c r="S45" s="65" t="s">
        <v>291</v>
      </c>
      <c r="T45" s="65" t="s">
        <v>276</v>
      </c>
      <c r="V45" s="65"/>
      <c r="W45" s="65" t="s">
        <v>277</v>
      </c>
      <c r="X45" s="65" t="s">
        <v>305</v>
      </c>
      <c r="Y45" s="65" t="s">
        <v>292</v>
      </c>
      <c r="Z45" s="65" t="s">
        <v>291</v>
      </c>
      <c r="AA45" s="65" t="s">
        <v>276</v>
      </c>
      <c r="AC45" s="65"/>
      <c r="AD45" s="65" t="s">
        <v>304</v>
      </c>
      <c r="AE45" s="65" t="s">
        <v>306</v>
      </c>
      <c r="AF45" s="65" t="s">
        <v>292</v>
      </c>
      <c r="AG45" s="65" t="s">
        <v>291</v>
      </c>
      <c r="AH45" s="65" t="s">
        <v>276</v>
      </c>
      <c r="AJ45" s="65"/>
      <c r="AK45" s="65" t="s">
        <v>277</v>
      </c>
      <c r="AL45" s="65" t="s">
        <v>305</v>
      </c>
      <c r="AM45" s="65" t="s">
        <v>292</v>
      </c>
      <c r="AN45" s="65" t="s">
        <v>291</v>
      </c>
      <c r="AO45" s="65" t="s">
        <v>276</v>
      </c>
      <c r="AQ45" s="65"/>
      <c r="AR45" s="65" t="s">
        <v>277</v>
      </c>
      <c r="AS45" s="65" t="s">
        <v>305</v>
      </c>
      <c r="AT45" s="65" t="s">
        <v>292</v>
      </c>
      <c r="AU45" s="65" t="s">
        <v>291</v>
      </c>
      <c r="AV45" s="65" t="s">
        <v>276</v>
      </c>
      <c r="AX45" s="65"/>
      <c r="AY45" s="65" t="s">
        <v>304</v>
      </c>
      <c r="AZ45" s="65" t="s">
        <v>305</v>
      </c>
      <c r="BA45" s="65" t="s">
        <v>327</v>
      </c>
      <c r="BB45" s="65" t="s">
        <v>291</v>
      </c>
      <c r="BC45" s="65" t="s">
        <v>276</v>
      </c>
      <c r="BE45" s="65"/>
      <c r="BF45" s="65" t="s">
        <v>277</v>
      </c>
      <c r="BG45" s="65" t="s">
        <v>305</v>
      </c>
      <c r="BH45" s="65" t="s">
        <v>292</v>
      </c>
      <c r="BI45" s="65" t="s">
        <v>291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30.364163999999999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19.182426</v>
      </c>
      <c r="O46" s="65" t="s">
        <v>341</v>
      </c>
      <c r="P46" s="65">
        <v>600</v>
      </c>
      <c r="Q46" s="65">
        <v>800</v>
      </c>
      <c r="R46" s="65">
        <v>0</v>
      </c>
      <c r="S46" s="65">
        <v>10000</v>
      </c>
      <c r="T46" s="65">
        <v>2165.3955000000001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0.21867934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4.6029773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564.21813999999995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119.08066599999999</v>
      </c>
      <c r="AX46" s="65" t="s">
        <v>342</v>
      </c>
      <c r="AY46" s="65"/>
      <c r="AZ46" s="65"/>
      <c r="BA46" s="65"/>
      <c r="BB46" s="65"/>
      <c r="BC46" s="65"/>
      <c r="BE46" s="65" t="s">
        <v>343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344</v>
      </c>
      <c r="B2" s="61" t="s">
        <v>345</v>
      </c>
      <c r="C2" s="61" t="s">
        <v>346</v>
      </c>
      <c r="D2" s="61">
        <v>58</v>
      </c>
      <c r="E2" s="61">
        <v>2674.8098</v>
      </c>
      <c r="F2" s="61">
        <v>360.54406999999998</v>
      </c>
      <c r="G2" s="61">
        <v>86.274609999999996</v>
      </c>
      <c r="H2" s="61">
        <v>39.548879999999997</v>
      </c>
      <c r="I2" s="61">
        <v>46.725735</v>
      </c>
      <c r="J2" s="61">
        <v>114.34936999999999</v>
      </c>
      <c r="K2" s="61">
        <v>44.450119999999998</v>
      </c>
      <c r="L2" s="61">
        <v>69.899253999999999</v>
      </c>
      <c r="M2" s="61">
        <v>43.278570000000002</v>
      </c>
      <c r="N2" s="61">
        <v>6.0917554000000003</v>
      </c>
      <c r="O2" s="61">
        <v>26.095048999999999</v>
      </c>
      <c r="P2" s="61">
        <v>1566.8889999999999</v>
      </c>
      <c r="Q2" s="61">
        <v>36.794620000000002</v>
      </c>
      <c r="R2" s="61">
        <v>830.97986000000003</v>
      </c>
      <c r="S2" s="61">
        <v>142.63425000000001</v>
      </c>
      <c r="T2" s="61">
        <v>8260.1450000000004</v>
      </c>
      <c r="U2" s="61">
        <v>5.1901994</v>
      </c>
      <c r="V2" s="61">
        <v>32.585594</v>
      </c>
      <c r="W2" s="61">
        <v>406.166</v>
      </c>
      <c r="X2" s="61">
        <v>301.86435</v>
      </c>
      <c r="Y2" s="61">
        <v>2.8292391000000001</v>
      </c>
      <c r="Z2" s="61">
        <v>2.2796078</v>
      </c>
      <c r="AA2" s="61">
        <v>26.862413</v>
      </c>
      <c r="AB2" s="61">
        <v>3.6809145999999999</v>
      </c>
      <c r="AC2" s="61">
        <v>889.0729</v>
      </c>
      <c r="AD2" s="61">
        <v>15.089612000000001</v>
      </c>
      <c r="AE2" s="61">
        <v>4.5366534999999999</v>
      </c>
      <c r="AF2" s="61">
        <v>5.2167750000000002</v>
      </c>
      <c r="AG2" s="61">
        <v>723.63620000000003</v>
      </c>
      <c r="AH2" s="61">
        <v>444.76157000000001</v>
      </c>
      <c r="AI2" s="61">
        <v>278.87466000000001</v>
      </c>
      <c r="AJ2" s="61">
        <v>1766.6791000000001</v>
      </c>
      <c r="AK2" s="61">
        <v>7563.7979999999998</v>
      </c>
      <c r="AL2" s="61">
        <v>112.450096</v>
      </c>
      <c r="AM2" s="61">
        <v>5506.5234</v>
      </c>
      <c r="AN2" s="61">
        <v>240.65752000000001</v>
      </c>
      <c r="AO2" s="61">
        <v>30.364163999999999</v>
      </c>
      <c r="AP2" s="61">
        <v>17.892786000000001</v>
      </c>
      <c r="AQ2" s="61">
        <v>12.471379000000001</v>
      </c>
      <c r="AR2" s="61">
        <v>19.182426</v>
      </c>
      <c r="AS2" s="61">
        <v>2165.3955000000001</v>
      </c>
      <c r="AT2" s="61">
        <v>0.21867934</v>
      </c>
      <c r="AU2" s="61">
        <v>4.6029773</v>
      </c>
      <c r="AV2" s="61">
        <v>564.21813999999995</v>
      </c>
      <c r="AW2" s="61">
        <v>119.08066599999999</v>
      </c>
      <c r="AX2" s="61">
        <v>0.20592974</v>
      </c>
      <c r="AY2" s="61">
        <v>2.6870729999999998</v>
      </c>
      <c r="AZ2" s="61">
        <v>517.22820000000002</v>
      </c>
      <c r="BA2" s="61">
        <v>72.657240000000002</v>
      </c>
      <c r="BB2" s="61">
        <v>20.939126999999999</v>
      </c>
      <c r="BC2" s="61">
        <v>28.218910000000001</v>
      </c>
      <c r="BD2" s="61">
        <v>23.455127999999998</v>
      </c>
      <c r="BE2" s="61">
        <v>1.2753705</v>
      </c>
      <c r="BF2" s="61">
        <v>6.2874713</v>
      </c>
      <c r="BG2" s="61">
        <v>1.3877448000000001E-3</v>
      </c>
      <c r="BH2" s="61">
        <v>6.8751489999999997E-3</v>
      </c>
      <c r="BI2" s="61">
        <v>6.087711E-3</v>
      </c>
      <c r="BJ2" s="61">
        <v>5.7976905000000002E-2</v>
      </c>
      <c r="BK2" s="61">
        <v>1.0674960000000001E-4</v>
      </c>
      <c r="BL2" s="61">
        <v>0.27938091999999998</v>
      </c>
      <c r="BM2" s="61">
        <v>3.9658102999999998</v>
      </c>
      <c r="BN2" s="61">
        <v>1.0705933999999999</v>
      </c>
      <c r="BO2" s="61">
        <v>65.526399999999995</v>
      </c>
      <c r="BP2" s="61">
        <v>11.242443</v>
      </c>
      <c r="BQ2" s="61">
        <v>21.936073</v>
      </c>
      <c r="BR2" s="61">
        <v>81.587280000000007</v>
      </c>
      <c r="BS2" s="61">
        <v>36.399000000000001</v>
      </c>
      <c r="BT2" s="61">
        <v>10.937742999999999</v>
      </c>
      <c r="BU2" s="61">
        <v>0.5266033</v>
      </c>
      <c r="BV2" s="61">
        <v>7.9255334999999996E-2</v>
      </c>
      <c r="BW2" s="61">
        <v>0.79776393999999995</v>
      </c>
      <c r="BX2" s="61">
        <v>1.6193678</v>
      </c>
      <c r="BY2" s="61">
        <v>0.19468223000000001</v>
      </c>
      <c r="BZ2" s="61">
        <v>1.1549774000000001E-3</v>
      </c>
      <c r="CA2" s="61">
        <v>1.2423674</v>
      </c>
      <c r="CB2" s="61">
        <v>5.2241429999999998E-2</v>
      </c>
      <c r="CC2" s="61">
        <v>0.38262105000000002</v>
      </c>
      <c r="CD2" s="61">
        <v>2.6060729999999999</v>
      </c>
      <c r="CE2" s="61">
        <v>9.7700670000000003E-2</v>
      </c>
      <c r="CF2" s="61">
        <v>0.40017426</v>
      </c>
      <c r="CG2" s="61">
        <v>4.9500000000000003E-7</v>
      </c>
      <c r="CH2" s="61">
        <v>6.761412E-2</v>
      </c>
      <c r="CI2" s="61">
        <v>6.3704499999999997E-3</v>
      </c>
      <c r="CJ2" s="61">
        <v>5.5518327000000003</v>
      </c>
      <c r="CK2" s="61">
        <v>1.9528162000000002E-2</v>
      </c>
      <c r="CL2" s="61">
        <v>4.3450530000000001</v>
      </c>
      <c r="CM2" s="61">
        <v>3.7299609999999999</v>
      </c>
      <c r="CN2" s="61">
        <v>3270.6206000000002</v>
      </c>
      <c r="CO2" s="61">
        <v>5385.9966000000004</v>
      </c>
      <c r="CP2" s="61">
        <v>4175.6490000000003</v>
      </c>
      <c r="CQ2" s="61">
        <v>1321.5433</v>
      </c>
      <c r="CR2" s="61">
        <v>712.80065999999999</v>
      </c>
      <c r="CS2" s="61">
        <v>392.51083</v>
      </c>
      <c r="CT2" s="61">
        <v>3150.5054</v>
      </c>
      <c r="CU2" s="61">
        <v>2086.3923</v>
      </c>
      <c r="CV2" s="61">
        <v>1175.3386</v>
      </c>
      <c r="CW2" s="61">
        <v>2569.0479999999998</v>
      </c>
      <c r="CX2" s="61">
        <v>604.40480000000002</v>
      </c>
      <c r="CY2" s="61">
        <v>3714.3742999999999</v>
      </c>
      <c r="CZ2" s="61">
        <v>2112.1251999999999</v>
      </c>
      <c r="DA2" s="61">
        <v>4981.0474000000004</v>
      </c>
      <c r="DB2" s="61">
        <v>4403.1806999999999</v>
      </c>
      <c r="DC2" s="61">
        <v>7204.4650000000001</v>
      </c>
      <c r="DD2" s="61">
        <v>11696.979499999999</v>
      </c>
      <c r="DE2" s="61">
        <v>3045.0922999999998</v>
      </c>
      <c r="DF2" s="61">
        <v>4310.6040000000003</v>
      </c>
      <c r="DG2" s="61">
        <v>2753.7946999999999</v>
      </c>
      <c r="DH2" s="61">
        <v>155.17159000000001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72.657240000000002</v>
      </c>
      <c r="B6">
        <f>BB2</f>
        <v>20.939126999999999</v>
      </c>
      <c r="C6">
        <f>BC2</f>
        <v>28.218910000000001</v>
      </c>
      <c r="D6">
        <f>BD2</f>
        <v>23.455127999999998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14" sqref="F1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23455</v>
      </c>
      <c r="C2" s="56">
        <f ca="1">YEAR(TODAY())-YEAR(B2)+IF(TODAY()&gt;=DATE(YEAR(TODAY()),MONTH(B2),DAY(B2)),0,-1)</f>
        <v>58</v>
      </c>
      <c r="E2" s="52">
        <v>157.6</v>
      </c>
      <c r="F2" s="53" t="s">
        <v>39</v>
      </c>
      <c r="G2" s="52">
        <v>54.3</v>
      </c>
      <c r="H2" s="51" t="s">
        <v>41</v>
      </c>
      <c r="I2" s="72">
        <f>ROUND(G3/E3^2,1)</f>
        <v>21.9</v>
      </c>
    </row>
    <row r="3" spans="1:9" x14ac:dyDescent="0.3">
      <c r="E3" s="51">
        <f>E2/100</f>
        <v>1.5759999999999998</v>
      </c>
      <c r="F3" s="51" t="s">
        <v>40</v>
      </c>
      <c r="G3" s="51">
        <f>G2</f>
        <v>54.3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44937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권순회, ID : H1800179)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01월 11일 13:48:59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X20" sqref="X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44937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58</v>
      </c>
      <c r="G12" s="137"/>
      <c r="H12" s="137"/>
      <c r="I12" s="137"/>
      <c r="K12" s="128">
        <f>'개인정보 및 신체계측 입력'!E2</f>
        <v>157.6</v>
      </c>
      <c r="L12" s="129"/>
      <c r="M12" s="122">
        <f>'개인정보 및 신체계측 입력'!G2</f>
        <v>54.3</v>
      </c>
      <c r="N12" s="123"/>
      <c r="O12" s="118" t="s">
        <v>271</v>
      </c>
      <c r="P12" s="112"/>
      <c r="Q12" s="115">
        <f>'개인정보 및 신체계측 입력'!I2</f>
        <v>21.9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권순회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64.248999999999995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15.374000000000001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20.376999999999999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12.9</v>
      </c>
      <c r="L72" s="36" t="s">
        <v>53</v>
      </c>
      <c r="M72" s="36">
        <f>ROUND('DRIs DATA'!K8,1)</f>
        <v>5.6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110.8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271.55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301.86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245.39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90.45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504.25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303.64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2022-10-26T04:49:07Z</cp:lastPrinted>
  <dcterms:created xsi:type="dcterms:W3CDTF">2015-06-13T08:19:18Z</dcterms:created>
  <dcterms:modified xsi:type="dcterms:W3CDTF">2023-01-11T04:54:39Z</dcterms:modified>
</cp:coreProperties>
</file>