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<sst xmlns="http://schemas.openxmlformats.org/spreadsheetml/2006/main" count="692" uniqueCount="337">
  <si>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</si>
  <si>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</si>
  <si>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</si>
  <si>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</si>
  <si>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</si>
  <si>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</si>
  <si>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</si>
  <si>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</si>
  <si>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</si>
  <si>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</si>
  <si>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</si>
  <si>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</si>
  <si>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</si>
  <si>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</si>
  <si>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</si>
  <si>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</si>
  <si>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</si>
  <si>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</si>
  <si>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</si>
  <si>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</si>
  <si>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</si>
  <si>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</si>
  <si>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</si>
  <si>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</si>
  <si>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</si>
  <si>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</si>
  <si>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</si>
  <si>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</si>
  <si>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</si>
  <si>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</si>
  <si>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</si>
  <si>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</si>
  <si>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</si>
  <si>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</si>
  <si>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</si>
  <si>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</si>
  <si>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</si>
  <si>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</si>
  <si>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</si>
  <si>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</si>
  <si>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</si>
  <si>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</si>
  <si>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</si>
  <si>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</si>
  <si>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</si>
  <si>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</si>
  <si>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</si>
  <si>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</si>
  <si>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</si>
  <si>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</si>
  <si>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</si>
  <si>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</si>
  <si>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</si>
  <si>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</si>
  <si>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</si>
  <si>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</si>
  <si>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</si>
  <si>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</si>
  <si>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</si>
  <si>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</si>
  <si>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</si>
  <si>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</si>
  <si>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</si>
  <si>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</si>
  <si>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</si>
  <si>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</si>
  <si>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</si>
  <si>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</si>
  <si>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</si>
  <si>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</si>
  <si>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</si>
  <si>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</si>
  <si>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</si>
  <si>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</si>
  <si>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</si>
  <si>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</si>
  <si>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</si>
  <si>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</si>
  <si>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</si>
  <si>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</si>
  <si>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</si>
  <si>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</si>
  <si>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</si>
  <si>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</si>
  <si>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</si>
  <si>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</si>
  <si>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</si>
  <si>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</si>
  <si>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</si>
  <si>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</si>
  <si>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</si>
  <si>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</si>
  <si>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</si>
  <si>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</si>
  <si>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</si>
  <si>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</si>
  <si>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</si>
  <si>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</si>
  <si>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</si>
  <si>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</si>
  <si>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</si>
  <si>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</si>
  <si>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</si>
  <si>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</si>
  <si>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</si>
  <si>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</si>
  <si>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</si>
  <si>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</si>
  <si>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</si>
  <si>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</si>
  <si>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</si>
  <si>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</si>
  <si>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</si>
  <si>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</si>
  <si>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</si>
  <si>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</si>
  <si>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</si>
  <si>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</si>
  <si>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</si>
  <si>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</si>
  <si>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</si>
  <si>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</si>
  <si>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</si>
  <si>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</si>
  <si>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</si>
  <si>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</si>
  <si>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</si>
  <si>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</si>
  <si>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</si>
  <si>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</si>
  <si>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</si>
  <si>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</si>
  <si>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</si>
  <si>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</si>
  <si>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</si>
  <si>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</si>
  <si>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</si>
  <si>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</si>
  <si>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</si>
  <si>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</si>
  <si>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</si>
  <si>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</si>
  <si>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</si>
  <si>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</si>
  <si>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</si>
  <si>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</si>
  <si>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</si>
  <si>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</si>
  <si>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</si>
  <si>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</si>
  <si>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</si>
  <si>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</si>
  <si>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</si>
  <si>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</si>
  <si>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</si>
  <si>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</si>
  <si>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</si>
  <si>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</si>
  <si>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</si>
  <si>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</si>
  <si>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</si>
  <si>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</si>
  <si>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</si>
  <si>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</si>
  <si>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</si>
  <si>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</si>
  <si>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</si>
  <si>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</si>
  <si>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</si>
  <si>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</si>
  <si>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</si>
  <si>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</si>
  <si>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</si>
  <si>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</si>
  <si>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</si>
  <si>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</si>
  <si>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</si>
  <si>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</si>
  <si>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</si>
  <si>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</si>
  <si>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</si>
  <si>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</si>
  <si>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</si>
  <si>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</si>
  <si>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</si>
  <si>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</si>
  <si>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</si>
  <si>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</si>
  <si>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</si>
  <si>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</si>
  <si>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</si>
  <si>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</si>
  <si>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</si>
  <si>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</si>
  <si>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</si>
  <si>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</si>
  <si>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</si>
  <si>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</si>
  <si>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</si>
  <si>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</si>
  <si>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</si>
  <si>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</si>
  <si>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</si>
  <si>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</si>
  <si>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</si>
  <si>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</si>
  <si>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</si>
  <si>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</si>
  <si>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</si>
  <si>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</si>
  <si>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</si>
  <si>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</si>
  <si>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</si>
  <si>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</si>
  <si>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</si>
  <si>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</si>
  <si>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</si>
  <si>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</si>
  <si>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</si>
  <si>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</si>
  <si>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</si>
  <si>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</si>
  <si>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</si>
  <si>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</si>
  <si>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</si>
  <si>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</si>
  <si>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</si>
  <si>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</si>
  <si>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</si>
  <si>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</si>
  <si>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</si>
  <si>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</si>
  <si>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</si>
  <si>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</si>
  <si>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</si>
  <si>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</si>
  <si>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</si>
  <si>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</si>
  <si>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</si>
  <si>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</si>
  <si>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</si>
  <si>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</si>
  <si>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</si>
  <si>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</si>
  <si>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</si>
  <si>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</si>
  <si>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</si>
  <si>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</si>
  <si>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</si>
  <si>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</si>
  <si>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</si>
  <si>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</si>
  <si>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</si>
  <si>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</si>
  <si>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</si>
  <si>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</si>
  <si>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</si>
  <si>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</si>
  <si>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</si>
  <si>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</si>
  <si>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</si>
  <si>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</si>
  <si>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</si>
  <si>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</si>
  <si>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</si>
  <si>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</si>
  <si>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</si>
  <si>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</si>
  <si>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</si>
  <si>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</si>
  <si>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</si>
  <si>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</si>
  <si>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</si>
  <si>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</si>
  <si>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</si>
  <si>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</si>
  <si>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</si>
  <si>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</si>
  <si>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</si>
  <si>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</si>
  <si>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</si>
  <si>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</si>
  <si>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</si>
  <si>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</si>
  <si>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</si>
  <si>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</si>
  <si>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</si>
  <si>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</si>
  <si>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</si>
  <si>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</si>
  <si>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</si>
  <si>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</si>
  <si>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</si>
  <si>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</si>
  <si>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</si>
  <si>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</si>
  <si>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</si>
  <si>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</si>
  <si>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</si>
  <si>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</si>
  <si>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</si>
  <si>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</si>
  <si>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</si>
  <si>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</si>
  <si>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</si>
  <si>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</si>
  <si>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</si>
  <si>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</si>
  <si>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</si>
  <si>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</si>
  <si>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</si>
  <si>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</si>
  <si>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</si>
  <si>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</si>
  <si>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</si>
  <si>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</si>
  <si>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</si>
  <si>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</si>
  <si>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</si>
  <si>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</si>
  <si>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</si>
  <si>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비타민E</t>
    <phoneticPr fontId="1" type="noConversion"/>
  </si>
  <si>
    <t>다량 무기질</t>
    <phoneticPr fontId="1" type="noConversion"/>
  </si>
  <si>
    <t>칼륨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</si>
  <si>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</si>
  <si>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</si>
  <si>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</si>
  <si>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지용성 비타민</t>
    <phoneticPr fontId="1" type="noConversion"/>
  </si>
  <si>
    <t>비타민K</t>
    <phoneticPr fontId="1" type="noConversion"/>
  </si>
  <si>
    <t>H1800183</t>
  </si>
  <si>
    <t>허운무</t>
  </si>
  <si>
    <t>(설문지 : FFQ 95문항 설문지, 사용자 : 허운무, ID : H1800183)</t>
  </si>
  <si>
    <t>2023년 03월 22일 10:28:25</t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</si>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</sst>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53.705325999999999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0481960"/>
        <c:axId val="690481568"/>
      </c:barChart>
      <c:catAx>
        <c:axId val="69048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481568"/>
        <c:crosses val="autoZero"/>
        <c:auto val="1"/>
        <c:lblAlgn val="ctr"/>
        <c:lblOffset val="100"/>
        <c:noMultiLvlLbl val="0"/>
      </c:catAx>
      <c:valAx>
        <c:axId val="69048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048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1.6326479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7928"/>
        <c:axId val="537809496"/>
      </c:barChart>
      <c:catAx>
        <c:axId val="53780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9496"/>
        <c:crosses val="autoZero"/>
        <c:auto val="1"/>
        <c:lblAlgn val="ctr"/>
        <c:lblOffset val="100"/>
        <c:noMultiLvlLbl val="0"/>
      </c:catAx>
      <c:valAx>
        <c:axId val="53780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0.58386415000000003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11456"/>
        <c:axId val="548614576"/>
      </c:barChart>
      <c:catAx>
        <c:axId val="5378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614576"/>
        <c:crosses val="autoZero"/>
        <c:auto val="1"/>
        <c:lblAlgn val="ctr"/>
        <c:lblOffset val="100"/>
        <c:noMultiLvlLbl val="0"/>
      </c:catAx>
      <c:valAx>
        <c:axId val="54861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920.15679999999998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614968"/>
        <c:axId val="548613008"/>
      </c:barChart>
      <c:catAx>
        <c:axId val="54861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613008"/>
        <c:crosses val="autoZero"/>
        <c:auto val="1"/>
        <c:lblAlgn val="ctr"/>
        <c:lblOffset val="100"/>
        <c:noMultiLvlLbl val="0"/>
      </c:catAx>
      <c:valAx>
        <c:axId val="54861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61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2007.3444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613400"/>
        <c:axId val="548613792"/>
      </c:barChart>
      <c:catAx>
        <c:axId val="54861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613792"/>
        <c:crosses val="autoZero"/>
        <c:auto val="1"/>
        <c:lblAlgn val="ctr"/>
        <c:lblOffset val="100"/>
        <c:noMultiLvlLbl val="0"/>
      </c:catAx>
      <c:valAx>
        <c:axId val="548613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61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40.900691999999999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92376"/>
        <c:axId val="548091592"/>
      </c:barChart>
      <c:catAx>
        <c:axId val="5480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91592"/>
        <c:crosses val="autoZero"/>
        <c:auto val="1"/>
        <c:lblAlgn val="ctr"/>
        <c:lblOffset val="100"/>
        <c:noMultiLvlLbl val="0"/>
      </c:catAx>
      <c:valAx>
        <c:axId val="54809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86.425110000000004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91200"/>
        <c:axId val="548093552"/>
      </c:barChart>
      <c:catAx>
        <c:axId val="548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93552"/>
        <c:crosses val="autoZero"/>
        <c:auto val="1"/>
        <c:lblAlgn val="ctr"/>
        <c:lblOffset val="100"/>
        <c:noMultiLvlLbl val="0"/>
      </c:catAx>
      <c:valAx>
        <c:axId val="54809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9.9477215000000001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89632"/>
        <c:axId val="548092768"/>
      </c:barChart>
      <c:catAx>
        <c:axId val="54808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92768"/>
        <c:crosses val="autoZero"/>
        <c:auto val="1"/>
        <c:lblAlgn val="ctr"/>
        <c:lblOffset val="100"/>
        <c:noMultiLvlLbl val="0"/>
      </c:catAx>
      <c:valAx>
        <c:axId val="54809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794.80489999999998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94728"/>
        <c:axId val="548093944"/>
      </c:barChart>
      <c:catAx>
        <c:axId val="5480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93944"/>
        <c:crosses val="autoZero"/>
        <c:auto val="1"/>
        <c:lblAlgn val="ctr"/>
        <c:lblOffset val="100"/>
        <c:noMultiLvlLbl val="0"/>
      </c:catAx>
      <c:valAx>
        <c:axId val="548093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5.0235413E-2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90024"/>
        <c:axId val="548087280"/>
      </c:barChart>
      <c:catAx>
        <c:axId val="54809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87280"/>
        <c:crosses val="autoZero"/>
        <c:auto val="1"/>
        <c:lblAlgn val="ctr"/>
        <c:lblOffset val="100"/>
        <c:noMultiLvlLbl val="0"/>
      </c:catAx>
      <c:valAx>
        <c:axId val="54808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9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3.145886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87672"/>
        <c:axId val="548088064"/>
      </c:barChart>
      <c:catAx>
        <c:axId val="5480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88064"/>
        <c:crosses val="autoZero"/>
        <c:auto val="1"/>
        <c:lblAlgn val="ctr"/>
        <c:lblOffset val="100"/>
        <c:noMultiLvlLbl val="0"/>
      </c:catAx>
      <c:valAx>
        <c:axId val="54808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17.796223000000001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0475688"/>
        <c:axId val="568206200"/>
      </c:barChart>
      <c:catAx>
        <c:axId val="69047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6200"/>
        <c:crosses val="autoZero"/>
        <c:auto val="1"/>
        <c:lblAlgn val="ctr"/>
        <c:lblOffset val="100"/>
        <c:noMultiLvlLbl val="0"/>
      </c:catAx>
      <c:valAx>
        <c:axId val="56820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047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142.38962000000001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90808"/>
        <c:axId val="781630728"/>
      </c:barChart>
      <c:catAx>
        <c:axId val="5480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0728"/>
        <c:crosses val="autoZero"/>
        <c:auto val="1"/>
        <c:lblAlgn val="ctr"/>
        <c:lblOffset val="100"/>
        <c:noMultiLvlLbl val="0"/>
      </c:catAx>
      <c:valAx>
        <c:axId val="78163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67.772099999999995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29552"/>
        <c:axId val="781625632"/>
      </c:barChart>
      <c:catAx>
        <c:axId val="7816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25632"/>
        <c:crosses val="autoZero"/>
        <c:auto val="1"/>
        <c:lblAlgn val="ctr"/>
        <c:lblOffset val="100"/>
        <c:noMultiLvlLbl val="0"/>
      </c:catAx>
      <c:valAx>
        <c:axId val="78162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4.8959999999999999</c:v>
                </c:pt>
                <c:pt idx="1">
                  <c:v>7.4829999999999997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1626024"/>
        <c:axId val="781633080"/>
      </c:barChart>
      <c:catAx>
        <c:axId val="78162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3080"/>
        <c:crosses val="autoZero"/>
        <c:auto val="1"/>
        <c:lblAlgn val="ctr"/>
        <c:lblOffset val="100"/>
        <c:noMultiLvlLbl val="0"/>
      </c:catAx>
      <c:valAx>
        <c:axId val="7816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2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9.0344409999999993</c:v>
                </c:pt>
                <c:pt idx="1">
                  <c:v>11.324182</c:v>
                </c:pt>
                <c:pt idx="2">
                  <c:v>9.7741910000000001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337.4633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26416"/>
        <c:axId val="781626808"/>
      </c:barChart>
      <c:catAx>
        <c:axId val="78162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26808"/>
        <c:crosses val="autoZero"/>
        <c:auto val="1"/>
        <c:lblAlgn val="ctr"/>
        <c:lblOffset val="100"/>
        <c:noMultiLvlLbl val="0"/>
      </c:catAx>
      <c:valAx>
        <c:axId val="781626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2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10.855763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27984"/>
        <c:axId val="781631120"/>
      </c:barChart>
      <c:catAx>
        <c:axId val="78162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1120"/>
        <c:crosses val="autoZero"/>
        <c:auto val="1"/>
        <c:lblAlgn val="ctr"/>
        <c:lblOffset val="100"/>
        <c:noMultiLvlLbl val="0"/>
      </c:catAx>
      <c:valAx>
        <c:axId val="78163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2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77.087000000000003</c:v>
                </c:pt>
                <c:pt idx="1">
                  <c:v>7.2789999999999999</c:v>
                </c:pt>
                <c:pt idx="2">
                  <c:v>15.632999999999999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1632688"/>
        <c:axId val="781630336"/>
      </c:barChart>
      <c:catAx>
        <c:axId val="7816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0336"/>
        <c:crosses val="autoZero"/>
        <c:auto val="1"/>
        <c:lblAlgn val="ctr"/>
        <c:lblOffset val="100"/>
        <c:noMultiLvlLbl val="0"/>
      </c:catAx>
      <c:valAx>
        <c:axId val="7816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3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2155.1867999999999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31512"/>
        <c:axId val="781632296"/>
      </c:barChart>
      <c:catAx>
        <c:axId val="78163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2296"/>
        <c:crosses val="autoZero"/>
        <c:auto val="1"/>
        <c:lblAlgn val="ctr"/>
        <c:lblOffset val="100"/>
        <c:noMultiLvlLbl val="0"/>
      </c:catAx>
      <c:valAx>
        <c:axId val="78163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3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55.491157999999999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441320"/>
        <c:axId val="782441712"/>
      </c:barChart>
      <c:catAx>
        <c:axId val="78244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441712"/>
        <c:crosses val="autoZero"/>
        <c:auto val="1"/>
        <c:lblAlgn val="ctr"/>
        <c:lblOffset val="100"/>
        <c:noMultiLvlLbl val="0"/>
      </c:catAx>
      <c:valAx>
        <c:axId val="78244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44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286.46737999999999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438184"/>
        <c:axId val="782440928"/>
      </c:barChart>
      <c:catAx>
        <c:axId val="7824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440928"/>
        <c:crosses val="autoZero"/>
        <c:auto val="1"/>
        <c:lblAlgn val="ctr"/>
        <c:lblOffset val="100"/>
        <c:noMultiLvlLbl val="0"/>
      </c:catAx>
      <c:valAx>
        <c:axId val="78244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4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2.5981350000000001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5024"/>
        <c:axId val="568205416"/>
      </c:barChart>
      <c:catAx>
        <c:axId val="5682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5416"/>
        <c:crosses val="autoZero"/>
        <c:auto val="1"/>
        <c:lblAlgn val="ctr"/>
        <c:lblOffset val="100"/>
        <c:noMultiLvlLbl val="0"/>
      </c:catAx>
      <c:valAx>
        <c:axId val="56820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3394.0459999999998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440536"/>
        <c:axId val="782442104"/>
      </c:barChart>
      <c:catAx>
        <c:axId val="78244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442104"/>
        <c:crosses val="autoZero"/>
        <c:auto val="1"/>
        <c:lblAlgn val="ctr"/>
        <c:lblOffset val="100"/>
        <c:noMultiLvlLbl val="0"/>
      </c:catAx>
      <c:valAx>
        <c:axId val="78244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44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11.228702999999999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442496"/>
        <c:axId val="782443280"/>
      </c:barChart>
      <c:catAx>
        <c:axId val="7824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443280"/>
        <c:crosses val="autoZero"/>
        <c:auto val="1"/>
        <c:lblAlgn val="ctr"/>
        <c:lblOffset val="100"/>
        <c:noMultiLvlLbl val="0"/>
      </c:catAx>
      <c:valAx>
        <c:axId val="78244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4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2.0990448000000002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438576"/>
        <c:axId val="782443672"/>
      </c:barChart>
      <c:catAx>
        <c:axId val="7824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443672"/>
        <c:crosses val="autoZero"/>
        <c:auto val="1"/>
        <c:lblAlgn val="ctr"/>
        <c:lblOffset val="100"/>
        <c:noMultiLvlLbl val="0"/>
      </c:catAx>
      <c:valAx>
        <c:axId val="7824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43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120.68967000000001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3456"/>
        <c:axId val="568199928"/>
      </c:barChart>
      <c:catAx>
        <c:axId val="56820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199928"/>
        <c:crosses val="autoZero"/>
        <c:auto val="1"/>
        <c:lblAlgn val="ctr"/>
        <c:lblOffset val="100"/>
        <c:noMultiLvlLbl val="0"/>
      </c:catAx>
      <c:valAx>
        <c:axId val="56819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0.82219560000000003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4240"/>
        <c:axId val="568204632"/>
      </c:barChart>
      <c:catAx>
        <c:axId val="5682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4632"/>
        <c:crosses val="autoZero"/>
        <c:auto val="1"/>
        <c:lblAlgn val="ctr"/>
        <c:lblOffset val="100"/>
        <c:noMultiLvlLbl val="0"/>
      </c:catAx>
      <c:valAx>
        <c:axId val="568204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11.532209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1104"/>
        <c:axId val="568201888"/>
      </c:barChart>
      <c:catAx>
        <c:axId val="56820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1888"/>
        <c:crosses val="autoZero"/>
        <c:auto val="1"/>
        <c:lblAlgn val="ctr"/>
        <c:lblOffset val="100"/>
        <c:noMultiLvlLbl val="0"/>
      </c:catAx>
      <c:valAx>
        <c:axId val="5682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2.0990448000000002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4400"/>
        <c:axId val="537811848"/>
      </c:barChart>
      <c:catAx>
        <c:axId val="53780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11848"/>
        <c:crosses val="autoZero"/>
        <c:auto val="1"/>
        <c:lblAlgn val="ctr"/>
        <c:lblOffset val="100"/>
        <c:noMultiLvlLbl val="0"/>
      </c:catAx>
      <c:valAx>
        <c:axId val="53781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355.08282000000003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5184"/>
        <c:axId val="537806360"/>
      </c:barChart>
      <c:catAx>
        <c:axId val="5378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6360"/>
        <c:crosses val="autoZero"/>
        <c:auto val="1"/>
        <c:lblAlgn val="ctr"/>
        <c:lblOffset val="100"/>
        <c:noMultiLvlLbl val="0"/>
      </c:catAx>
      <c:valAx>
        <c:axId val="53780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6.777075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7144"/>
        <c:axId val="537807536"/>
      </c:barChart>
      <c:catAx>
        <c:axId val="53780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7536"/>
        <c:crosses val="autoZero"/>
        <c:auto val="1"/>
        <c:lblAlgn val="ctr"/>
        <c:lblOffset val="100"/>
        <c:noMultiLvlLbl val="0"/>
      </c:catAx>
      <c:valAx>
        <c:axId val="53780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허운무, ID : H1800183)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22일 10:28:25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2155.1867999999999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53.705325999999999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17.796223000000001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77.087000000000003</v>
      </c>
      <c r="G8" s="59">
        <f>'DRIs DATA 입력'!G8</f>
        <v>7.2789999999999999</v>
      </c>
      <c r="H8" s="59">
        <f>'DRIs DATA 입력'!H8</f>
        <v>15.632999999999999</v>
      </c>
      <c r="I8" s="46"/>
      <c r="J8" s="59" t="s">
        <v>216</v>
      </c>
      <c r="K8" s="59">
        <f>'DRIs DATA 입력'!K8</f>
        <v>4.8959999999999999</v>
      </c>
      <c r="L8" s="59">
        <f>'DRIs DATA 입력'!L8</f>
        <v>7.4829999999999997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337.4633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10.855763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2.5981350000000001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120.68967000000001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55.491157999999999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1.2575551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0.82219560000000003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11.532209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2.0990448000000002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355.08282000000003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6.777075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1.6326479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0.58386415000000003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286.46737999999999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920.15679999999998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3394.0459999999998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2007.3444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40.900691999999999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86.425110000000004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11.228702999999999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9.9477215000000001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794.80489999999998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5.0235413E-2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3.145886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142.38962000000001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67.772099999999995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62" sqref="F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331</v>
      </c>
      <c r="G1" s="62" t="s">
        <v>320</v>
      </c>
      <c r="H1" s="61" t="s">
        <v>332</v>
      </c>
    </row>
    <row r="3" spans="1:27" x14ac:dyDescent="0.3">
      <c r="A3" s="68" t="s">
        <v>326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300</v>
      </c>
      <c r="N5" s="65"/>
      <c r="O5" s="65" t="s">
        <v>301</v>
      </c>
      <c r="P5" s="65" t="s">
        <v>281</v>
      </c>
      <c r="Q5" s="65" t="s">
        <v>282</v>
      </c>
      <c r="R5" s="65" t="s">
        <v>283</v>
      </c>
      <c r="S5" s="65" t="s">
        <v>280</v>
      </c>
      <c r="U5" s="65"/>
      <c r="V5" s="65" t="s">
        <v>301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302</v>
      </c>
      <c r="B6" s="65">
        <v>2200</v>
      </c>
      <c r="C6" s="65">
        <v>2155.1867999999999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53.705325999999999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17.796223000000001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77.087000000000003</v>
      </c>
      <c r="G8" s="65">
        <v>7.2789999999999999</v>
      </c>
      <c r="H8" s="65">
        <v>15.632999999999999</v>
      </c>
      <c r="J8" s="65" t="s">
        <v>286</v>
      </c>
      <c r="K8" s="65">
        <v>4.8959999999999999</v>
      </c>
      <c r="L8" s="65">
        <v>7.4829999999999997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328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301</v>
      </c>
      <c r="C15" s="65" t="s">
        <v>281</v>
      </c>
      <c r="D15" s="65" t="s">
        <v>282</v>
      </c>
      <c r="E15" s="65" t="s">
        <v>283</v>
      </c>
      <c r="F15" s="65" t="s">
        <v>280</v>
      </c>
      <c r="H15" s="65"/>
      <c r="I15" s="65" t="s">
        <v>301</v>
      </c>
      <c r="J15" s="65" t="s">
        <v>281</v>
      </c>
      <c r="K15" s="65" t="s">
        <v>282</v>
      </c>
      <c r="L15" s="65" t="s">
        <v>283</v>
      </c>
      <c r="M15" s="65" t="s">
        <v>280</v>
      </c>
      <c r="O15" s="65"/>
      <c r="P15" s="65" t="s">
        <v>301</v>
      </c>
      <c r="Q15" s="65" t="s">
        <v>281</v>
      </c>
      <c r="R15" s="65" t="s">
        <v>282</v>
      </c>
      <c r="S15" s="65" t="s">
        <v>283</v>
      </c>
      <c r="T15" s="65" t="s">
        <v>280</v>
      </c>
      <c r="V15" s="65"/>
      <c r="W15" s="65" t="s">
        <v>301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288</v>
      </c>
      <c r="B16" s="65">
        <v>530</v>
      </c>
      <c r="C16" s="65">
        <v>750</v>
      </c>
      <c r="D16" s="65">
        <v>0</v>
      </c>
      <c r="E16" s="65">
        <v>3000</v>
      </c>
      <c r="F16" s="65">
        <v>337.4633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10.855763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2.5981350000000001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120.68967000000001</v>
      </c>
    </row>
    <row r="23" spans="1:62" x14ac:dyDescent="0.3">
      <c r="A23" s="66" t="s">
        <v>289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333</v>
      </c>
      <c r="AK24" s="67"/>
      <c r="AL24" s="67"/>
      <c r="AM24" s="67"/>
      <c r="AN24" s="67"/>
      <c r="AO24" s="67"/>
      <c r="AQ24" s="67" t="s">
        <v>293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294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301</v>
      </c>
      <c r="C25" s="65" t="s">
        <v>281</v>
      </c>
      <c r="D25" s="65" t="s">
        <v>282</v>
      </c>
      <c r="E25" s="65" t="s">
        <v>283</v>
      </c>
      <c r="F25" s="65" t="s">
        <v>280</v>
      </c>
      <c r="H25" s="65"/>
      <c r="I25" s="65" t="s">
        <v>301</v>
      </c>
      <c r="J25" s="65" t="s">
        <v>281</v>
      </c>
      <c r="K25" s="65" t="s">
        <v>282</v>
      </c>
      <c r="L25" s="65" t="s">
        <v>283</v>
      </c>
      <c r="M25" s="65" t="s">
        <v>280</v>
      </c>
      <c r="O25" s="65"/>
      <c r="P25" s="65" t="s">
        <v>301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301</v>
      </c>
      <c r="X25" s="65" t="s">
        <v>281</v>
      </c>
      <c r="Y25" s="65" t="s">
        <v>282</v>
      </c>
      <c r="Z25" s="65" t="s">
        <v>283</v>
      </c>
      <c r="AA25" s="65" t="s">
        <v>280</v>
      </c>
      <c r="AC25" s="65"/>
      <c r="AD25" s="65" t="s">
        <v>301</v>
      </c>
      <c r="AE25" s="65" t="s">
        <v>281</v>
      </c>
      <c r="AF25" s="65" t="s">
        <v>282</v>
      </c>
      <c r="AG25" s="65" t="s">
        <v>283</v>
      </c>
      <c r="AH25" s="65" t="s">
        <v>280</v>
      </c>
      <c r="AJ25" s="65"/>
      <c r="AK25" s="65" t="s">
        <v>301</v>
      </c>
      <c r="AL25" s="65" t="s">
        <v>281</v>
      </c>
      <c r="AM25" s="65" t="s">
        <v>282</v>
      </c>
      <c r="AN25" s="65" t="s">
        <v>283</v>
      </c>
      <c r="AO25" s="65" t="s">
        <v>280</v>
      </c>
      <c r="AQ25" s="65"/>
      <c r="AR25" s="65" t="s">
        <v>301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301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301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55.491157999999999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1.2575551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0.82219560000000003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11.532209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2.0990448000000002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355.08282000000003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6.777075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1.6326479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0.58386415000000003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301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301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301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301</v>
      </c>
      <c r="X35" s="65" t="s">
        <v>281</v>
      </c>
      <c r="Y35" s="65" t="s">
        <v>282</v>
      </c>
      <c r="Z35" s="65" t="s">
        <v>283</v>
      </c>
      <c r="AA35" s="65" t="s">
        <v>280</v>
      </c>
      <c r="AC35" s="65"/>
      <c r="AD35" s="65" t="s">
        <v>301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301</v>
      </c>
      <c r="AL35" s="65" t="s">
        <v>281</v>
      </c>
      <c r="AM35" s="65" t="s">
        <v>282</v>
      </c>
      <c r="AN35" s="65" t="s">
        <v>283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286.46737999999999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920.15679999999998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3394.0459999999998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2007.3444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40.900691999999999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86.425110000000004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295</v>
      </c>
      <c r="B44" s="67"/>
      <c r="C44" s="67"/>
      <c r="D44" s="67"/>
      <c r="E44" s="67"/>
      <c r="F44" s="67"/>
      <c r="H44" s="67" t="s">
        <v>316</v>
      </c>
      <c r="I44" s="67"/>
      <c r="J44" s="67"/>
      <c r="K44" s="67"/>
      <c r="L44" s="67"/>
      <c r="M44" s="67"/>
      <c r="O44" s="67" t="s">
        <v>296</v>
      </c>
      <c r="P44" s="67"/>
      <c r="Q44" s="67"/>
      <c r="R44" s="67"/>
      <c r="S44" s="67"/>
      <c r="T44" s="67"/>
      <c r="V44" s="67" t="s">
        <v>317</v>
      </c>
      <c r="W44" s="67"/>
      <c r="X44" s="67"/>
      <c r="Y44" s="67"/>
      <c r="Z44" s="67"/>
      <c r="AA44" s="67"/>
      <c r="AC44" s="67" t="s">
        <v>309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297</v>
      </c>
      <c r="AR44" s="67"/>
      <c r="AS44" s="67"/>
      <c r="AT44" s="67"/>
      <c r="AU44" s="67"/>
      <c r="AV44" s="67"/>
      <c r="AX44" s="67" t="s">
        <v>318</v>
      </c>
      <c r="AY44" s="67"/>
      <c r="AZ44" s="67"/>
      <c r="BA44" s="67"/>
      <c r="BB44" s="67"/>
      <c r="BC44" s="67"/>
      <c r="BE44" s="67" t="s">
        <v>319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301</v>
      </c>
      <c r="C45" s="65" t="s">
        <v>281</v>
      </c>
      <c r="D45" s="65" t="s">
        <v>282</v>
      </c>
      <c r="E45" s="65" t="s">
        <v>283</v>
      </c>
      <c r="F45" s="65" t="s">
        <v>280</v>
      </c>
      <c r="H45" s="65"/>
      <c r="I45" s="65" t="s">
        <v>301</v>
      </c>
      <c r="J45" s="65" t="s">
        <v>281</v>
      </c>
      <c r="K45" s="65" t="s">
        <v>282</v>
      </c>
      <c r="L45" s="65" t="s">
        <v>283</v>
      </c>
      <c r="M45" s="65" t="s">
        <v>280</v>
      </c>
      <c r="O45" s="65"/>
      <c r="P45" s="65" t="s">
        <v>301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301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301</v>
      </c>
      <c r="AE45" s="65" t="s">
        <v>281</v>
      </c>
      <c r="AF45" s="65" t="s">
        <v>282</v>
      </c>
      <c r="AG45" s="65" t="s">
        <v>283</v>
      </c>
      <c r="AH45" s="65" t="s">
        <v>280</v>
      </c>
      <c r="AJ45" s="65"/>
      <c r="AK45" s="65" t="s">
        <v>301</v>
      </c>
      <c r="AL45" s="65" t="s">
        <v>281</v>
      </c>
      <c r="AM45" s="65" t="s">
        <v>282</v>
      </c>
      <c r="AN45" s="65" t="s">
        <v>283</v>
      </c>
      <c r="AO45" s="65" t="s">
        <v>280</v>
      </c>
      <c r="AQ45" s="65"/>
      <c r="AR45" s="65" t="s">
        <v>301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301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301</v>
      </c>
      <c r="BG45" s="65" t="s">
        <v>281</v>
      </c>
      <c r="BH45" s="65" t="s">
        <v>282</v>
      </c>
      <c r="BI45" s="65" t="s">
        <v>283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11.228702999999999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9.9477215000000001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794.80489999999998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5.0235413E-2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3.145886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142.38962000000001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67.772099999999995</v>
      </c>
      <c r="AX46" s="65" t="s">
        <v>336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329</v>
      </c>
      <c r="B2" s="61" t="s">
        <v>330</v>
      </c>
      <c r="C2" s="61" t="s">
        <v>325</v>
      </c>
      <c r="D2" s="61">
        <v>62</v>
      </c>
      <c r="E2" s="61">
        <v>2155.1867999999999</v>
      </c>
      <c r="F2" s="61">
        <v>264.81787000000003</v>
      </c>
      <c r="G2" s="61">
        <v>25.006905</v>
      </c>
      <c r="H2" s="61">
        <v>13.656027</v>
      </c>
      <c r="I2" s="61">
        <v>11.350877000000001</v>
      </c>
      <c r="J2" s="61">
        <v>53.705325999999999</v>
      </c>
      <c r="K2" s="61">
        <v>32.123134999999998</v>
      </c>
      <c r="L2" s="61">
        <v>21.582190000000001</v>
      </c>
      <c r="M2" s="61">
        <v>17.796223000000001</v>
      </c>
      <c r="N2" s="61">
        <v>2.2899240000000001</v>
      </c>
      <c r="O2" s="61">
        <v>9.8661860000000008</v>
      </c>
      <c r="P2" s="61">
        <v>833.60126000000002</v>
      </c>
      <c r="Q2" s="61">
        <v>15.709693</v>
      </c>
      <c r="R2" s="61">
        <v>337.4633</v>
      </c>
      <c r="S2" s="61">
        <v>59.170707999999998</v>
      </c>
      <c r="T2" s="61">
        <v>3339.5104999999999</v>
      </c>
      <c r="U2" s="61">
        <v>2.5981350000000001</v>
      </c>
      <c r="V2" s="61">
        <v>10.855763</v>
      </c>
      <c r="W2" s="61">
        <v>120.68967000000001</v>
      </c>
      <c r="X2" s="61">
        <v>55.491157999999999</v>
      </c>
      <c r="Y2" s="61">
        <v>1.2575551</v>
      </c>
      <c r="Z2" s="61">
        <v>0.82219560000000003</v>
      </c>
      <c r="AA2" s="61">
        <v>11.532209</v>
      </c>
      <c r="AB2" s="61">
        <v>2.0990448000000002</v>
      </c>
      <c r="AC2" s="61">
        <v>355.08282000000003</v>
      </c>
      <c r="AD2" s="61">
        <v>6.777075</v>
      </c>
      <c r="AE2" s="61">
        <v>1.6326479</v>
      </c>
      <c r="AF2" s="61">
        <v>0.58386415000000003</v>
      </c>
      <c r="AG2" s="61">
        <v>286.46737999999999</v>
      </c>
      <c r="AH2" s="61">
        <v>176.97575000000001</v>
      </c>
      <c r="AI2" s="61">
        <v>109.49160999999999</v>
      </c>
      <c r="AJ2" s="61">
        <v>920.15679999999998</v>
      </c>
      <c r="AK2" s="61">
        <v>3394.0459999999998</v>
      </c>
      <c r="AL2" s="61">
        <v>40.900691999999999</v>
      </c>
      <c r="AM2" s="61">
        <v>2007.3444</v>
      </c>
      <c r="AN2" s="61">
        <v>86.425110000000004</v>
      </c>
      <c r="AO2" s="61">
        <v>11.228702999999999</v>
      </c>
      <c r="AP2" s="61">
        <v>7.6536812999999997</v>
      </c>
      <c r="AQ2" s="61">
        <v>3.5750217000000002</v>
      </c>
      <c r="AR2" s="61">
        <v>9.9477215000000001</v>
      </c>
      <c r="AS2" s="61">
        <v>794.80489999999998</v>
      </c>
      <c r="AT2" s="61">
        <v>5.0235413E-2</v>
      </c>
      <c r="AU2" s="61">
        <v>3.145886</v>
      </c>
      <c r="AV2" s="61">
        <v>142.38962000000001</v>
      </c>
      <c r="AW2" s="61">
        <v>67.772099999999995</v>
      </c>
      <c r="AX2" s="61">
        <v>4.6687270000000003E-2</v>
      </c>
      <c r="AY2" s="61">
        <v>0.85313369999999999</v>
      </c>
      <c r="AZ2" s="61">
        <v>173.35695000000001</v>
      </c>
      <c r="BA2" s="61">
        <v>30.13917</v>
      </c>
      <c r="BB2" s="61">
        <v>9.0344409999999993</v>
      </c>
      <c r="BC2" s="61">
        <v>11.324182</v>
      </c>
      <c r="BD2" s="61">
        <v>9.7741910000000001</v>
      </c>
      <c r="BE2" s="61">
        <v>0.72821740000000001</v>
      </c>
      <c r="BF2" s="61">
        <v>4.147354</v>
      </c>
      <c r="BG2" s="61">
        <v>0</v>
      </c>
      <c r="BH2" s="61">
        <v>5.6131239999999998E-5</v>
      </c>
      <c r="BI2" s="61">
        <v>8.6872179999999998E-4</v>
      </c>
      <c r="BJ2" s="61">
        <v>2.4341267E-2</v>
      </c>
      <c r="BK2" s="61">
        <v>0</v>
      </c>
      <c r="BL2" s="61">
        <v>0.1774318</v>
      </c>
      <c r="BM2" s="61">
        <v>2.7579153000000001</v>
      </c>
      <c r="BN2" s="61">
        <v>0.69114315999999998</v>
      </c>
      <c r="BO2" s="61">
        <v>38.938144999999999</v>
      </c>
      <c r="BP2" s="61">
        <v>7.9979469999999999</v>
      </c>
      <c r="BQ2" s="61">
        <v>11.988692</v>
      </c>
      <c r="BR2" s="61">
        <v>44.843359999999997</v>
      </c>
      <c r="BS2" s="61">
        <v>17.241306000000002</v>
      </c>
      <c r="BT2" s="61">
        <v>8.0066380000000006</v>
      </c>
      <c r="BU2" s="61">
        <v>1.403885E-2</v>
      </c>
      <c r="BV2" s="61">
        <v>7.7622234999999998E-2</v>
      </c>
      <c r="BW2" s="61">
        <v>0.54353180000000001</v>
      </c>
      <c r="BX2" s="61">
        <v>1.0072026000000001</v>
      </c>
      <c r="BY2" s="61">
        <v>8.5281185999999995E-2</v>
      </c>
      <c r="BZ2" s="61">
        <v>6.1813625999999997E-4</v>
      </c>
      <c r="CA2" s="61">
        <v>0.49291950000000001</v>
      </c>
      <c r="CB2" s="61">
        <v>5.3594172000000002E-2</v>
      </c>
      <c r="CC2" s="61">
        <v>9.7655699999999998E-2</v>
      </c>
      <c r="CD2" s="61">
        <v>1.6429975000000001</v>
      </c>
      <c r="CE2" s="61">
        <v>4.8240119999999997E-2</v>
      </c>
      <c r="CF2" s="61">
        <v>0.26134249999999998</v>
      </c>
      <c r="CG2" s="61">
        <v>1.2449999E-6</v>
      </c>
      <c r="CH2" s="61">
        <v>1.8125938000000001E-2</v>
      </c>
      <c r="CI2" s="61">
        <v>2.5328759999999999E-3</v>
      </c>
      <c r="CJ2" s="61">
        <v>3.5673287</v>
      </c>
      <c r="CK2" s="61">
        <v>1.2673699E-2</v>
      </c>
      <c r="CL2" s="61">
        <v>0.25787473</v>
      </c>
      <c r="CM2" s="61">
        <v>2.5258213999999999</v>
      </c>
      <c r="CN2" s="61">
        <v>1978.9306999999999</v>
      </c>
      <c r="CO2" s="61">
        <v>3450.5817999999999</v>
      </c>
      <c r="CP2" s="61">
        <v>1979.0564999999999</v>
      </c>
      <c r="CQ2" s="61">
        <v>751.56870000000004</v>
      </c>
      <c r="CR2" s="61">
        <v>404.08877999999999</v>
      </c>
      <c r="CS2" s="61">
        <v>431.91950000000003</v>
      </c>
      <c r="CT2" s="61">
        <v>1976.5283999999999</v>
      </c>
      <c r="CU2" s="61">
        <v>1142.6931</v>
      </c>
      <c r="CV2" s="61">
        <v>1291.9434000000001</v>
      </c>
      <c r="CW2" s="61">
        <v>1273.9349999999999</v>
      </c>
      <c r="CX2" s="61">
        <v>390.43004999999999</v>
      </c>
      <c r="CY2" s="61">
        <v>2570.4162999999999</v>
      </c>
      <c r="CZ2" s="61">
        <v>1071.8379</v>
      </c>
      <c r="DA2" s="61">
        <v>2921.4630000000002</v>
      </c>
      <c r="DB2" s="61">
        <v>2884.0578999999998</v>
      </c>
      <c r="DC2" s="61">
        <v>4102.4984999999997</v>
      </c>
      <c r="DD2" s="61">
        <v>6549.8013000000001</v>
      </c>
      <c r="DE2" s="61">
        <v>1337.2650000000001</v>
      </c>
      <c r="DF2" s="61">
        <v>3172.6181999999999</v>
      </c>
      <c r="DG2" s="61">
        <v>1527.3827000000001</v>
      </c>
      <c r="DH2" s="61">
        <v>83.989624000000006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30.13917</v>
      </c>
      <c r="B6">
        <f>BB2</f>
        <v>9.0344409999999993</v>
      </c>
      <c r="C6">
        <f>BC2</f>
        <v>11.324182</v>
      </c>
      <c r="D6">
        <f>BD2</f>
        <v>9.7741910000000001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Q11" sqref="Q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22260</v>
      </c>
      <c r="C2" s="56">
        <f ca="1">YEAR(TODAY())-YEAR(B2)+IF(TODAY()&gt;=DATE(YEAR(TODAY()),MONTH(B2),DAY(B2)),0,-1)</f>
        <v>62</v>
      </c>
      <c r="E2" s="52">
        <v>179.1</v>
      </c>
      <c r="F2" s="53" t="s">
        <v>39</v>
      </c>
      <c r="G2" s="52">
        <v>77.5</v>
      </c>
      <c r="H2" s="51" t="s">
        <v>41</v>
      </c>
      <c r="I2" s="72">
        <f>ROUND(G3/E3^2,1)</f>
        <v>24.2</v>
      </c>
    </row>
    <row r="3" spans="1:9" x14ac:dyDescent="0.3">
      <c r="E3" s="51">
        <f>E2/100</f>
        <v>1.7909999999999999</v>
      </c>
      <c r="F3" s="51" t="s">
        <v>40</v>
      </c>
      <c r="G3" s="51">
        <f>G2</f>
        <v>77.5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허운무, ID : H1800183)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22일 10:28:25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45007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179.1</v>
      </c>
      <c r="L12" s="124"/>
      <c r="M12" s="117">
        <f>'개인정보 및 신체계측 입력'!G2</f>
        <v>77.5</v>
      </c>
      <c r="N12" s="118"/>
      <c r="O12" s="113" t="s">
        <v>271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허운무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77.087000000000003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7.2789999999999999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15.632999999999999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7.5</v>
      </c>
      <c r="L72" s="36" t="s">
        <v>53</v>
      </c>
      <c r="M72" s="36">
        <f>ROUND('DRIs DATA'!K8,1)</f>
        <v>4.9000000000000004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90.46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55.49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139.94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35.81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226.27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112.29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2023-03-22T01:31:09Z</dcterms:modified>
</cp:coreProperties>
</file>