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<sst xmlns="http://schemas.openxmlformats.org/spreadsheetml/2006/main" count="692" uniqueCount="337">
  <si>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</si>
  <si>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</si>
  <si>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</si>
  <si>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</si>
  <si>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</si>
  <si>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</si>
  <si>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</si>
  <si>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</si>
  <si>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</si>
  <si>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</si>
  <si>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</si>
  <si>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</si>
  <si>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</si>
  <si>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</si>
  <si>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</si>
  <si>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</si>
  <si>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</si>
  <si>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</si>
  <si>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</si>
  <si>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</si>
  <si>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</si>
  <si>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</si>
  <si>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</si>
  <si>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</si>
  <si>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</si>
  <si>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</si>
  <si>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</si>
  <si>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</si>
  <si>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</si>
  <si>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</si>
  <si>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</si>
  <si>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</si>
  <si>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</si>
  <si>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</si>
  <si>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</si>
  <si>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</si>
  <si>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</si>
  <si>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</si>
  <si>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</si>
  <si>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</si>
  <si>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</si>
  <si>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</si>
  <si>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</si>
  <si>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</si>
  <si>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</si>
  <si>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</si>
  <si>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</si>
  <si>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</si>
  <si>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</si>
  <si>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</si>
  <si>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</si>
  <si>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</si>
  <si>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</si>
  <si>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</si>
  <si>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</si>
  <si>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</si>
  <si>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</si>
  <si>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</si>
  <si>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</si>
  <si>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</si>
  <si>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</si>
  <si>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</si>
  <si>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</si>
  <si>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</si>
  <si>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</si>
  <si>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</si>
  <si>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</si>
  <si>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</si>
  <si>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</si>
  <si>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</si>
  <si>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</si>
  <si>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</si>
  <si>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</si>
  <si>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</si>
  <si>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</si>
  <si>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</si>
  <si>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</si>
  <si>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</si>
  <si>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</si>
  <si>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</si>
  <si>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</si>
  <si>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</si>
  <si>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</si>
  <si>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</si>
  <si>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</si>
  <si>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</si>
  <si>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</si>
  <si>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</si>
  <si>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</si>
  <si>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</si>
  <si>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</si>
  <si>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</si>
  <si>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</si>
  <si>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</si>
  <si>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</si>
  <si>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</si>
  <si>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</si>
  <si>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</si>
  <si>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</si>
  <si>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</si>
  <si>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</si>
  <si>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</si>
  <si>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</si>
  <si>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</si>
  <si>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</si>
  <si>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</si>
  <si>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</si>
  <si>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</si>
  <si>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</si>
  <si>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</si>
  <si>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</si>
  <si>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</si>
  <si>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</si>
  <si>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</si>
  <si>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</si>
  <si>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</si>
  <si>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</si>
  <si>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</si>
  <si>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</si>
  <si>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</si>
  <si>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</si>
  <si>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</si>
  <si>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</si>
  <si>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</si>
  <si>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</si>
  <si>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</si>
  <si>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</si>
  <si>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</si>
  <si>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</si>
  <si>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</si>
  <si>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</si>
  <si>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</si>
  <si>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</si>
  <si>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</si>
  <si>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</si>
  <si>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</si>
  <si>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</si>
  <si>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</si>
  <si>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</si>
  <si>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</si>
  <si>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</si>
  <si>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</si>
  <si>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</si>
  <si>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</si>
  <si>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</si>
  <si>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</si>
  <si>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</si>
  <si>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</si>
  <si>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</si>
  <si>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</si>
  <si>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</si>
  <si>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</si>
  <si>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</si>
  <si>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</si>
  <si>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</si>
  <si>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</si>
  <si>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</si>
  <si>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</si>
  <si>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</si>
  <si>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</si>
  <si>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</si>
  <si>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</si>
  <si>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</si>
  <si>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</si>
  <si>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</si>
  <si>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</si>
  <si>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</si>
  <si>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</si>
  <si>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</si>
  <si>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</si>
  <si>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</si>
  <si>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</si>
  <si>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</si>
  <si>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</si>
  <si>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</si>
  <si>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</si>
  <si>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</si>
  <si>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</si>
  <si>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</si>
  <si>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</si>
  <si>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</si>
  <si>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</si>
  <si>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</si>
  <si>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</si>
  <si>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</si>
  <si>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</si>
  <si>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</si>
  <si>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</si>
  <si>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</si>
  <si>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</si>
  <si>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</si>
  <si>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</si>
  <si>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</si>
  <si>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</si>
  <si>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</si>
  <si>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</si>
  <si>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</si>
  <si>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</si>
  <si>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</si>
  <si>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</si>
  <si>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</si>
  <si>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</si>
  <si>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</si>
  <si>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</si>
  <si>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</si>
  <si>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</si>
  <si>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</si>
  <si>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</si>
  <si>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</si>
  <si>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</si>
  <si>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</si>
  <si>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</si>
  <si>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</si>
  <si>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</si>
  <si>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</si>
  <si>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</si>
  <si>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</si>
  <si>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</si>
  <si>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</si>
  <si>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</si>
  <si>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</si>
  <si>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</si>
  <si>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</si>
  <si>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</si>
  <si>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</si>
  <si>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</si>
  <si>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</si>
  <si>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</si>
  <si>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</si>
  <si>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</si>
  <si>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</si>
  <si>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</si>
  <si>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</si>
  <si>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</si>
  <si>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</si>
  <si>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</si>
  <si>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</si>
  <si>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</si>
  <si>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</si>
  <si>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</si>
  <si>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</si>
  <si>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</si>
  <si>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</si>
  <si>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</si>
  <si>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</si>
  <si>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</si>
  <si>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</si>
  <si>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</si>
  <si>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</si>
  <si>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</si>
  <si>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</si>
  <si>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</si>
  <si>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</si>
  <si>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</si>
  <si>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</si>
  <si>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</si>
  <si>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</si>
  <si>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</si>
  <si>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</si>
  <si>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</si>
  <si>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</si>
  <si>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</si>
  <si>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</si>
  <si>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</si>
  <si>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</si>
  <si>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</si>
  <si>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</si>
  <si>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</si>
  <si>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</si>
  <si>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</si>
  <si>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</si>
  <si>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</si>
  <si>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</si>
  <si>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</si>
  <si>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</si>
  <si>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</si>
  <si>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</si>
  <si>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비타민C</t>
    <phoneticPr fontId="1" type="noConversion"/>
  </si>
  <si>
    <t>엽산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</si>
  <si>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</si>
  <si>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</si>
  <si>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</si>
  <si>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미량 무기질</t>
    <phoneticPr fontId="1" type="noConversion"/>
  </si>
  <si>
    <t>요오드</t>
    <phoneticPr fontId="1" type="noConversion"/>
  </si>
  <si>
    <t>정보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</si>
  <si>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</si>
  <si>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</si>
  <si>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</si>
  <si>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</si>
  <si>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</si>
  <si>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</si>
  <si>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</si>
  <si>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</si>
  <si>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</si>
  <si>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</si>
  <si>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</si>
  <si>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</si>
  <si>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</si>
  <si>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</si>
  <si>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</si>
  <si>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</si>
  <si>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</si>
  <si>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</si>
  <si>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</si>
  <si>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</si>
  <si>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</si>
  <si>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칼륨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</si>
  <si>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</si>
  <si>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</si>
  <si>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</si>
  <si>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</si>
  <si>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셀레늄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</si>
  <si>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</si>
  <si>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</si>
  <si>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</si>
  <si>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권장섭취량</t>
    <phoneticPr fontId="1" type="noConversion"/>
  </si>
  <si>
    <t>충분섭취량</t>
    <phoneticPr fontId="1" type="noConversion"/>
  </si>
  <si>
    <t>인</t>
    <phoneticPr fontId="1" type="noConversion"/>
  </si>
  <si>
    <t>망간</t>
    <phoneticPr fontId="1" type="noConversion"/>
  </si>
  <si>
    <t>몰리브덴</t>
    <phoneticPr fontId="1" type="noConversion"/>
  </si>
  <si>
    <t>H1800185</t>
  </si>
  <si>
    <t>황기남</t>
  </si>
  <si>
    <t>M</t>
  </si>
  <si>
    <t>(설문지 : FFQ 95문항 설문지, 사용자 : 황기남, ID : H1800185)</t>
  </si>
  <si>
    <t>출력시각</t>
    <phoneticPr fontId="1" type="noConversion"/>
  </si>
  <si>
    <t>2023년 03월 29일 12:46:22</t>
  </si>
  <si>
    <t>에너지(kcal)</t>
    <phoneticPr fontId="1" type="noConversion"/>
  </si>
  <si>
    <t>지방</t>
    <phoneticPr fontId="1" type="noConversion"/>
  </si>
  <si>
    <t>평균필요량</t>
    <phoneticPr fontId="1" type="noConversion"/>
  </si>
  <si>
    <t>비타민K</t>
    <phoneticPr fontId="1" type="noConversion"/>
  </si>
  <si>
    <t>비타민A(μg RAE/일)</t>
    <phoneticPr fontId="1" type="noConversion"/>
  </si>
  <si>
    <t>티아민</t>
    <phoneticPr fontId="1" type="noConversion"/>
  </si>
  <si>
    <t>니아신</t>
    <phoneticPr fontId="1" type="noConversion"/>
  </si>
  <si>
    <t>비타민B12</t>
    <phoneticPr fontId="1" type="noConversion"/>
  </si>
  <si>
    <t>염소</t>
    <phoneticPr fontId="1" type="noConversion"/>
  </si>
  <si>
    <t>구리</t>
    <phoneticPr fontId="1" type="noConversion"/>
  </si>
  <si>
    <t>구리(ug/일)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</si>
</sst>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37.964053999999997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921120"/>
        <c:axId val="488918768"/>
      </c:barChart>
      <c:catAx>
        <c:axId val="48892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918768"/>
        <c:crosses val="autoZero"/>
        <c:auto val="1"/>
        <c:lblAlgn val="ctr"/>
        <c:lblOffset val="100"/>
        <c:noMultiLvlLbl val="0"/>
      </c:catAx>
      <c:valAx>
        <c:axId val="48891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92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1.0904982000000001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5907136"/>
        <c:axId val="545907528"/>
      </c:barChart>
      <c:catAx>
        <c:axId val="54590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5907528"/>
        <c:crosses val="autoZero"/>
        <c:auto val="1"/>
        <c:lblAlgn val="ctr"/>
        <c:lblOffset val="100"/>
        <c:noMultiLvlLbl val="0"/>
      </c:catAx>
      <c:valAx>
        <c:axId val="545907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590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0.51895650000000004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275848"/>
        <c:axId val="548278592"/>
      </c:barChart>
      <c:catAx>
        <c:axId val="548275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278592"/>
        <c:crosses val="autoZero"/>
        <c:auto val="1"/>
        <c:lblAlgn val="ctr"/>
        <c:lblOffset val="100"/>
        <c:noMultiLvlLbl val="0"/>
      </c:catAx>
      <c:valAx>
        <c:axId val="548278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27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614.95669999999996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276240"/>
        <c:axId val="548274280"/>
      </c:barChart>
      <c:catAx>
        <c:axId val="54827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274280"/>
        <c:crosses val="autoZero"/>
        <c:auto val="1"/>
        <c:lblAlgn val="ctr"/>
        <c:lblOffset val="100"/>
        <c:noMultiLvlLbl val="0"/>
      </c:catAx>
      <c:valAx>
        <c:axId val="54827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27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1532.5563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273104"/>
        <c:axId val="548276632"/>
      </c:barChart>
      <c:catAx>
        <c:axId val="54827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276632"/>
        <c:crosses val="autoZero"/>
        <c:auto val="1"/>
        <c:lblAlgn val="ctr"/>
        <c:lblOffset val="100"/>
        <c:noMultiLvlLbl val="0"/>
      </c:catAx>
      <c:valAx>
        <c:axId val="5482766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27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35.079979999999999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277024"/>
        <c:axId val="548279768"/>
      </c:barChart>
      <c:catAx>
        <c:axId val="54827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279768"/>
        <c:crosses val="autoZero"/>
        <c:auto val="1"/>
        <c:lblAlgn val="ctr"/>
        <c:lblOffset val="100"/>
        <c:noMultiLvlLbl val="0"/>
      </c:catAx>
      <c:valAx>
        <c:axId val="548279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27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66.329796000000002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273496"/>
        <c:axId val="548272320"/>
      </c:barChart>
      <c:catAx>
        <c:axId val="54827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272320"/>
        <c:crosses val="autoZero"/>
        <c:auto val="1"/>
        <c:lblAlgn val="ctr"/>
        <c:lblOffset val="100"/>
        <c:noMultiLvlLbl val="0"/>
      </c:catAx>
      <c:valAx>
        <c:axId val="54827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273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5.7347713000000002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272712"/>
        <c:axId val="548275064"/>
      </c:barChart>
      <c:catAx>
        <c:axId val="54827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275064"/>
        <c:crosses val="autoZero"/>
        <c:auto val="1"/>
        <c:lblAlgn val="ctr"/>
        <c:lblOffset val="100"/>
        <c:noMultiLvlLbl val="0"/>
      </c:catAx>
      <c:valAx>
        <c:axId val="548275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27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409.37387000000001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277416"/>
        <c:axId val="548275456"/>
      </c:barChart>
      <c:catAx>
        <c:axId val="54827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275456"/>
        <c:crosses val="autoZero"/>
        <c:auto val="1"/>
        <c:lblAlgn val="ctr"/>
        <c:lblOffset val="100"/>
        <c:noMultiLvlLbl val="0"/>
      </c:catAx>
      <c:valAx>
        <c:axId val="5482754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27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1.4199346E-2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028160"/>
        <c:axId val="561031296"/>
      </c:barChart>
      <c:catAx>
        <c:axId val="56102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031296"/>
        <c:crosses val="autoZero"/>
        <c:auto val="1"/>
        <c:lblAlgn val="ctr"/>
        <c:lblOffset val="100"/>
        <c:noMultiLvlLbl val="0"/>
      </c:catAx>
      <c:valAx>
        <c:axId val="56103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02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1.3771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034824"/>
        <c:axId val="561034432"/>
      </c:barChart>
      <c:catAx>
        <c:axId val="56103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034432"/>
        <c:crosses val="autoZero"/>
        <c:auto val="1"/>
        <c:lblAlgn val="ctr"/>
        <c:lblOffset val="100"/>
        <c:noMultiLvlLbl val="0"/>
      </c:catAx>
      <c:valAx>
        <c:axId val="561034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03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12.984631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919944"/>
        <c:axId val="488920336"/>
      </c:barChart>
      <c:catAx>
        <c:axId val="48891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920336"/>
        <c:crosses val="autoZero"/>
        <c:auto val="1"/>
        <c:lblAlgn val="ctr"/>
        <c:lblOffset val="100"/>
        <c:noMultiLvlLbl val="0"/>
      </c:catAx>
      <c:valAx>
        <c:axId val="488920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91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116.728836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035216"/>
        <c:axId val="561028552"/>
      </c:barChart>
      <c:catAx>
        <c:axId val="56103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028552"/>
        <c:crosses val="autoZero"/>
        <c:auto val="1"/>
        <c:lblAlgn val="ctr"/>
        <c:lblOffset val="100"/>
        <c:noMultiLvlLbl val="0"/>
      </c:catAx>
      <c:valAx>
        <c:axId val="561028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03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39.711426000000003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032080"/>
        <c:axId val="561029728"/>
      </c:barChart>
      <c:catAx>
        <c:axId val="56103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029728"/>
        <c:crosses val="autoZero"/>
        <c:auto val="1"/>
        <c:lblAlgn val="ctr"/>
        <c:lblOffset val="100"/>
        <c:noMultiLvlLbl val="0"/>
      </c:catAx>
      <c:valAx>
        <c:axId val="56102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03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6.7729999999999997</c:v>
                </c:pt>
                <c:pt idx="1">
                  <c:v>16.265999999999998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1030512"/>
        <c:axId val="561033648"/>
      </c:barChart>
      <c:catAx>
        <c:axId val="56103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033648"/>
        <c:crosses val="autoZero"/>
        <c:auto val="1"/>
        <c:lblAlgn val="ctr"/>
        <c:lblOffset val="100"/>
        <c:noMultiLvlLbl val="0"/>
      </c:catAx>
      <c:valAx>
        <c:axId val="561033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03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6.8179083</c:v>
                </c:pt>
                <c:pt idx="1">
                  <c:v>7.6032960000000003</c:v>
                </c:pt>
                <c:pt idx="2">
                  <c:v>10.914237999999999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286.96523999999999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032472"/>
        <c:axId val="561032864"/>
      </c:barChart>
      <c:catAx>
        <c:axId val="56103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032864"/>
        <c:crosses val="autoZero"/>
        <c:auto val="1"/>
        <c:lblAlgn val="ctr"/>
        <c:lblOffset val="100"/>
        <c:noMultiLvlLbl val="0"/>
      </c:catAx>
      <c:valAx>
        <c:axId val="561032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03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8.6825849999999996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50648"/>
        <c:axId val="571446728"/>
      </c:barChart>
      <c:catAx>
        <c:axId val="57145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46728"/>
        <c:crosses val="autoZero"/>
        <c:auto val="1"/>
        <c:lblAlgn val="ctr"/>
        <c:lblOffset val="100"/>
        <c:noMultiLvlLbl val="0"/>
      </c:catAx>
      <c:valAx>
        <c:axId val="57144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5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64.549000000000007</c:v>
                </c:pt>
                <c:pt idx="1">
                  <c:v>13.071</c:v>
                </c:pt>
                <c:pt idx="2">
                  <c:v>22.38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451040"/>
        <c:axId val="571449080"/>
      </c:barChart>
      <c:catAx>
        <c:axId val="57145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49080"/>
        <c:crosses val="autoZero"/>
        <c:auto val="1"/>
        <c:lblAlgn val="ctr"/>
        <c:lblOffset val="100"/>
        <c:noMultiLvlLbl val="0"/>
      </c:catAx>
      <c:valAx>
        <c:axId val="571449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5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791.62260000000003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47120"/>
        <c:axId val="571451432"/>
      </c:barChart>
      <c:catAx>
        <c:axId val="57144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51432"/>
        <c:crosses val="autoZero"/>
        <c:auto val="1"/>
        <c:lblAlgn val="ctr"/>
        <c:lblOffset val="100"/>
        <c:noMultiLvlLbl val="0"/>
      </c:catAx>
      <c:valAx>
        <c:axId val="571451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4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59.179707000000001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48296"/>
        <c:axId val="571450256"/>
      </c:barChart>
      <c:catAx>
        <c:axId val="57144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50256"/>
        <c:crosses val="autoZero"/>
        <c:auto val="1"/>
        <c:lblAlgn val="ctr"/>
        <c:lblOffset val="100"/>
        <c:noMultiLvlLbl val="0"/>
      </c:catAx>
      <c:valAx>
        <c:axId val="571450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4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254.70845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47904"/>
        <c:axId val="571451824"/>
      </c:barChart>
      <c:catAx>
        <c:axId val="57144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51824"/>
        <c:crosses val="autoZero"/>
        <c:auto val="1"/>
        <c:lblAlgn val="ctr"/>
        <c:lblOffset val="100"/>
        <c:noMultiLvlLbl val="0"/>
      </c:catAx>
      <c:valAx>
        <c:axId val="571451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4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2.0268896000000001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330464"/>
        <c:axId val="188326936"/>
      </c:barChart>
      <c:catAx>
        <c:axId val="18833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326936"/>
        <c:crosses val="autoZero"/>
        <c:auto val="1"/>
        <c:lblAlgn val="ctr"/>
        <c:lblOffset val="100"/>
        <c:noMultiLvlLbl val="0"/>
      </c:catAx>
      <c:valAx>
        <c:axId val="188326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33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1915.4271000000001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52216"/>
        <c:axId val="571452608"/>
      </c:barChart>
      <c:catAx>
        <c:axId val="571452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52608"/>
        <c:crosses val="autoZero"/>
        <c:auto val="1"/>
        <c:lblAlgn val="ctr"/>
        <c:lblOffset val="100"/>
        <c:noMultiLvlLbl val="0"/>
      </c:catAx>
      <c:valAx>
        <c:axId val="571452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52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8.5655149999999995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49864"/>
        <c:axId val="571453392"/>
      </c:barChart>
      <c:catAx>
        <c:axId val="57144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53392"/>
        <c:crosses val="autoZero"/>
        <c:auto val="1"/>
        <c:lblAlgn val="ctr"/>
        <c:lblOffset val="100"/>
        <c:noMultiLvlLbl val="0"/>
      </c:catAx>
      <c:valAx>
        <c:axId val="57145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4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0.89030580000000004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407872"/>
        <c:axId val="547404344"/>
      </c:barChart>
      <c:catAx>
        <c:axId val="54740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404344"/>
        <c:crosses val="autoZero"/>
        <c:auto val="1"/>
        <c:lblAlgn val="ctr"/>
        <c:lblOffset val="100"/>
        <c:noMultiLvlLbl val="0"/>
      </c:catAx>
      <c:valAx>
        <c:axId val="547404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40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125.18252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329288"/>
        <c:axId val="545910272"/>
      </c:barChart>
      <c:catAx>
        <c:axId val="18832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5910272"/>
        <c:crosses val="autoZero"/>
        <c:auto val="1"/>
        <c:lblAlgn val="ctr"/>
        <c:lblOffset val="100"/>
        <c:noMultiLvlLbl val="0"/>
      </c:catAx>
      <c:valAx>
        <c:axId val="54591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32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0.62840490000000004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5909880"/>
        <c:axId val="545907920"/>
      </c:barChart>
      <c:catAx>
        <c:axId val="54590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5907920"/>
        <c:crosses val="autoZero"/>
        <c:auto val="1"/>
        <c:lblAlgn val="ctr"/>
        <c:lblOffset val="100"/>
        <c:noMultiLvlLbl val="0"/>
      </c:catAx>
      <c:valAx>
        <c:axId val="545907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590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8.0339340000000004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5908312"/>
        <c:axId val="545913408"/>
      </c:barChart>
      <c:catAx>
        <c:axId val="54590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5913408"/>
        <c:crosses val="autoZero"/>
        <c:auto val="1"/>
        <c:lblAlgn val="ctr"/>
        <c:lblOffset val="100"/>
        <c:noMultiLvlLbl val="0"/>
      </c:catAx>
      <c:valAx>
        <c:axId val="54591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590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0.89030580000000004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5911840"/>
        <c:axId val="545911448"/>
      </c:barChart>
      <c:catAx>
        <c:axId val="5459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5911448"/>
        <c:crosses val="autoZero"/>
        <c:auto val="1"/>
        <c:lblAlgn val="ctr"/>
        <c:lblOffset val="100"/>
        <c:noMultiLvlLbl val="0"/>
      </c:catAx>
      <c:valAx>
        <c:axId val="54591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59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221.55971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5908704"/>
        <c:axId val="545912232"/>
      </c:barChart>
      <c:catAx>
        <c:axId val="54590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5912232"/>
        <c:crosses val="autoZero"/>
        <c:auto val="1"/>
        <c:lblAlgn val="ctr"/>
        <c:lblOffset val="100"/>
        <c:noMultiLvlLbl val="0"/>
      </c:catAx>
      <c:valAx>
        <c:axId val="545912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590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5.0909896000000003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5912624"/>
        <c:axId val="545913016"/>
      </c:barChart>
      <c:catAx>
        <c:axId val="54591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5913016"/>
        <c:crosses val="autoZero"/>
        <c:auto val="1"/>
        <c:lblAlgn val="ctr"/>
        <c:lblOffset val="100"/>
        <c:noMultiLvlLbl val="0"/>
      </c:catAx>
      <c:valAx>
        <c:axId val="54591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591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황기남, ID : H1800185)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03월 29일 12:46:22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791.62260000000003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37.964053999999997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12.984631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64.549000000000007</v>
      </c>
      <c r="G8" s="59">
        <f>'DRIs DATA 입력'!G8</f>
        <v>13.071</v>
      </c>
      <c r="H8" s="59">
        <f>'DRIs DATA 입력'!H8</f>
        <v>22.38</v>
      </c>
      <c r="I8" s="46"/>
      <c r="J8" s="59" t="s">
        <v>216</v>
      </c>
      <c r="K8" s="59">
        <f>'DRIs DATA 입력'!K8</f>
        <v>6.7729999999999997</v>
      </c>
      <c r="L8" s="59">
        <f>'DRIs DATA 입력'!L8</f>
        <v>16.265999999999998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286.96523999999999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8.6825849999999996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2.0268896000000001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125.18252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59.179707000000001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0.85960170000000002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0.62840490000000004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8.0339340000000004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0.89030580000000004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221.55971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5.0909896000000003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1.0904982000000001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0.51895650000000004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254.70845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614.95669999999996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1915.4271000000001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1532.5563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35.079979999999999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66.329796000000002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8.5655149999999995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5.7347713000000002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409.37387000000001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1.4199346E-2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1.3771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116.728836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39.711426000000003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62" sqref="J6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284</v>
      </c>
      <c r="B1" s="61" t="s">
        <v>323</v>
      </c>
      <c r="G1" s="62" t="s">
        <v>324</v>
      </c>
      <c r="H1" s="61" t="s">
        <v>325</v>
      </c>
    </row>
    <row r="3" spans="1:27" x14ac:dyDescent="0.3">
      <c r="A3" s="68" t="s">
        <v>285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326</v>
      </c>
      <c r="B4" s="67"/>
      <c r="C4" s="67"/>
      <c r="E4" s="69" t="s">
        <v>286</v>
      </c>
      <c r="F4" s="70"/>
      <c r="G4" s="70"/>
      <c r="H4" s="71"/>
      <c r="J4" s="69" t="s">
        <v>287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288</v>
      </c>
      <c r="V4" s="67"/>
      <c r="W4" s="67"/>
      <c r="X4" s="67"/>
      <c r="Y4" s="67"/>
      <c r="Z4" s="67"/>
    </row>
    <row r="5" spans="1:27" x14ac:dyDescent="0.3">
      <c r="A5" s="65"/>
      <c r="B5" s="65" t="s">
        <v>289</v>
      </c>
      <c r="C5" s="65" t="s">
        <v>276</v>
      </c>
      <c r="E5" s="65"/>
      <c r="F5" s="65" t="s">
        <v>50</v>
      </c>
      <c r="G5" s="65" t="s">
        <v>327</v>
      </c>
      <c r="H5" s="65" t="s">
        <v>46</v>
      </c>
      <c r="J5" s="65"/>
      <c r="K5" s="65" t="s">
        <v>290</v>
      </c>
      <c r="L5" s="65" t="s">
        <v>291</v>
      </c>
      <c r="N5" s="65"/>
      <c r="O5" s="65" t="s">
        <v>328</v>
      </c>
      <c r="P5" s="65" t="s">
        <v>315</v>
      </c>
      <c r="Q5" s="65" t="s">
        <v>316</v>
      </c>
      <c r="R5" s="65" t="s">
        <v>279</v>
      </c>
      <c r="S5" s="65" t="s">
        <v>276</v>
      </c>
      <c r="U5" s="65"/>
      <c r="V5" s="65" t="s">
        <v>328</v>
      </c>
      <c r="W5" s="65" t="s">
        <v>315</v>
      </c>
      <c r="X5" s="65" t="s">
        <v>316</v>
      </c>
      <c r="Y5" s="65" t="s">
        <v>279</v>
      </c>
      <c r="Z5" s="65" t="s">
        <v>276</v>
      </c>
    </row>
    <row r="6" spans="1:27" x14ac:dyDescent="0.3">
      <c r="A6" s="65" t="s">
        <v>326</v>
      </c>
      <c r="B6" s="65">
        <v>2000</v>
      </c>
      <c r="C6" s="65">
        <v>791.62260000000003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45</v>
      </c>
      <c r="P6" s="65">
        <v>55</v>
      </c>
      <c r="Q6" s="65">
        <v>0</v>
      </c>
      <c r="R6" s="65">
        <v>0</v>
      </c>
      <c r="S6" s="65">
        <v>37.964053999999997</v>
      </c>
      <c r="U6" s="65" t="s">
        <v>294</v>
      </c>
      <c r="V6" s="65">
        <v>0</v>
      </c>
      <c r="W6" s="65">
        <v>0</v>
      </c>
      <c r="X6" s="65">
        <v>25</v>
      </c>
      <c r="Y6" s="65">
        <v>0</v>
      </c>
      <c r="Z6" s="65">
        <v>12.984631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64.549000000000007</v>
      </c>
      <c r="G8" s="65">
        <v>13.071</v>
      </c>
      <c r="H8" s="65">
        <v>22.38</v>
      </c>
      <c r="J8" s="65" t="s">
        <v>296</v>
      </c>
      <c r="K8" s="65">
        <v>6.7729999999999997</v>
      </c>
      <c r="L8" s="65">
        <v>16.265999999999998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298</v>
      </c>
      <c r="B14" s="67"/>
      <c r="C14" s="67"/>
      <c r="D14" s="67"/>
      <c r="E14" s="67"/>
      <c r="F14" s="67"/>
      <c r="H14" s="67" t="s">
        <v>299</v>
      </c>
      <c r="I14" s="67"/>
      <c r="J14" s="67"/>
      <c r="K14" s="67"/>
      <c r="L14" s="67"/>
      <c r="M14" s="67"/>
      <c r="O14" s="67" t="s">
        <v>300</v>
      </c>
      <c r="P14" s="67"/>
      <c r="Q14" s="67"/>
      <c r="R14" s="67"/>
      <c r="S14" s="67"/>
      <c r="T14" s="67"/>
      <c r="V14" s="67" t="s">
        <v>329</v>
      </c>
      <c r="W14" s="67"/>
      <c r="X14" s="67"/>
      <c r="Y14" s="67"/>
      <c r="Z14" s="67"/>
      <c r="AA14" s="67"/>
    </row>
    <row r="15" spans="1:27" x14ac:dyDescent="0.3">
      <c r="A15" s="65"/>
      <c r="B15" s="65" t="s">
        <v>328</v>
      </c>
      <c r="C15" s="65" t="s">
        <v>315</v>
      </c>
      <c r="D15" s="65" t="s">
        <v>316</v>
      </c>
      <c r="E15" s="65" t="s">
        <v>279</v>
      </c>
      <c r="F15" s="65" t="s">
        <v>276</v>
      </c>
      <c r="H15" s="65"/>
      <c r="I15" s="65" t="s">
        <v>328</v>
      </c>
      <c r="J15" s="65" t="s">
        <v>315</v>
      </c>
      <c r="K15" s="65" t="s">
        <v>316</v>
      </c>
      <c r="L15" s="65" t="s">
        <v>279</v>
      </c>
      <c r="M15" s="65" t="s">
        <v>276</v>
      </c>
      <c r="O15" s="65"/>
      <c r="P15" s="65" t="s">
        <v>328</v>
      </c>
      <c r="Q15" s="65" t="s">
        <v>315</v>
      </c>
      <c r="R15" s="65" t="s">
        <v>316</v>
      </c>
      <c r="S15" s="65" t="s">
        <v>279</v>
      </c>
      <c r="T15" s="65" t="s">
        <v>276</v>
      </c>
      <c r="V15" s="65"/>
      <c r="W15" s="65" t="s">
        <v>328</v>
      </c>
      <c r="X15" s="65" t="s">
        <v>315</v>
      </c>
      <c r="Y15" s="65" t="s">
        <v>316</v>
      </c>
      <c r="Z15" s="65" t="s">
        <v>279</v>
      </c>
      <c r="AA15" s="65" t="s">
        <v>276</v>
      </c>
    </row>
    <row r="16" spans="1:27" x14ac:dyDescent="0.3">
      <c r="A16" s="65" t="s">
        <v>330</v>
      </c>
      <c r="B16" s="65">
        <v>500</v>
      </c>
      <c r="C16" s="65">
        <v>700</v>
      </c>
      <c r="D16" s="65">
        <v>0</v>
      </c>
      <c r="E16" s="65">
        <v>3000</v>
      </c>
      <c r="F16" s="65">
        <v>286.96523999999999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8.6825849999999996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2.0268896000000001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125.18252</v>
      </c>
    </row>
    <row r="23" spans="1:62" x14ac:dyDescent="0.3">
      <c r="A23" s="66" t="s">
        <v>301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277</v>
      </c>
      <c r="B24" s="67"/>
      <c r="C24" s="67"/>
      <c r="D24" s="67"/>
      <c r="E24" s="67"/>
      <c r="F24" s="67"/>
      <c r="H24" s="67" t="s">
        <v>331</v>
      </c>
      <c r="I24" s="67"/>
      <c r="J24" s="67"/>
      <c r="K24" s="67"/>
      <c r="L24" s="67"/>
      <c r="M24" s="67"/>
      <c r="O24" s="67" t="s">
        <v>302</v>
      </c>
      <c r="P24" s="67"/>
      <c r="Q24" s="67"/>
      <c r="R24" s="67"/>
      <c r="S24" s="67"/>
      <c r="T24" s="67"/>
      <c r="V24" s="67" t="s">
        <v>332</v>
      </c>
      <c r="W24" s="67"/>
      <c r="X24" s="67"/>
      <c r="Y24" s="67"/>
      <c r="Z24" s="67"/>
      <c r="AA24" s="67"/>
      <c r="AC24" s="67" t="s">
        <v>303</v>
      </c>
      <c r="AD24" s="67"/>
      <c r="AE24" s="67"/>
      <c r="AF24" s="67"/>
      <c r="AG24" s="67"/>
      <c r="AH24" s="67"/>
      <c r="AJ24" s="67" t="s">
        <v>278</v>
      </c>
      <c r="AK24" s="67"/>
      <c r="AL24" s="67"/>
      <c r="AM24" s="67"/>
      <c r="AN24" s="67"/>
      <c r="AO24" s="67"/>
      <c r="AQ24" s="67" t="s">
        <v>333</v>
      </c>
      <c r="AR24" s="67"/>
      <c r="AS24" s="67"/>
      <c r="AT24" s="67"/>
      <c r="AU24" s="67"/>
      <c r="AV24" s="67"/>
      <c r="AX24" s="67" t="s">
        <v>304</v>
      </c>
      <c r="AY24" s="67"/>
      <c r="AZ24" s="67"/>
      <c r="BA24" s="67"/>
      <c r="BB24" s="67"/>
      <c r="BC24" s="67"/>
      <c r="BE24" s="67" t="s">
        <v>305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328</v>
      </c>
      <c r="C25" s="65" t="s">
        <v>315</v>
      </c>
      <c r="D25" s="65" t="s">
        <v>316</v>
      </c>
      <c r="E25" s="65" t="s">
        <v>279</v>
      </c>
      <c r="F25" s="65" t="s">
        <v>276</v>
      </c>
      <c r="H25" s="65"/>
      <c r="I25" s="65" t="s">
        <v>328</v>
      </c>
      <c r="J25" s="65" t="s">
        <v>315</v>
      </c>
      <c r="K25" s="65" t="s">
        <v>316</v>
      </c>
      <c r="L25" s="65" t="s">
        <v>279</v>
      </c>
      <c r="M25" s="65" t="s">
        <v>276</v>
      </c>
      <c r="O25" s="65"/>
      <c r="P25" s="65" t="s">
        <v>328</v>
      </c>
      <c r="Q25" s="65" t="s">
        <v>315</v>
      </c>
      <c r="R25" s="65" t="s">
        <v>316</v>
      </c>
      <c r="S25" s="65" t="s">
        <v>279</v>
      </c>
      <c r="T25" s="65" t="s">
        <v>276</v>
      </c>
      <c r="V25" s="65"/>
      <c r="W25" s="65" t="s">
        <v>328</v>
      </c>
      <c r="X25" s="65" t="s">
        <v>315</v>
      </c>
      <c r="Y25" s="65" t="s">
        <v>316</v>
      </c>
      <c r="Z25" s="65" t="s">
        <v>279</v>
      </c>
      <c r="AA25" s="65" t="s">
        <v>276</v>
      </c>
      <c r="AC25" s="65"/>
      <c r="AD25" s="65" t="s">
        <v>328</v>
      </c>
      <c r="AE25" s="65" t="s">
        <v>315</v>
      </c>
      <c r="AF25" s="65" t="s">
        <v>316</v>
      </c>
      <c r="AG25" s="65" t="s">
        <v>279</v>
      </c>
      <c r="AH25" s="65" t="s">
        <v>276</v>
      </c>
      <c r="AJ25" s="65"/>
      <c r="AK25" s="65" t="s">
        <v>328</v>
      </c>
      <c r="AL25" s="65" t="s">
        <v>315</v>
      </c>
      <c r="AM25" s="65" t="s">
        <v>316</v>
      </c>
      <c r="AN25" s="65" t="s">
        <v>279</v>
      </c>
      <c r="AO25" s="65" t="s">
        <v>276</v>
      </c>
      <c r="AQ25" s="65"/>
      <c r="AR25" s="65" t="s">
        <v>328</v>
      </c>
      <c r="AS25" s="65" t="s">
        <v>315</v>
      </c>
      <c r="AT25" s="65" t="s">
        <v>316</v>
      </c>
      <c r="AU25" s="65" t="s">
        <v>279</v>
      </c>
      <c r="AV25" s="65" t="s">
        <v>276</v>
      </c>
      <c r="AX25" s="65"/>
      <c r="AY25" s="65" t="s">
        <v>328</v>
      </c>
      <c r="AZ25" s="65" t="s">
        <v>315</v>
      </c>
      <c r="BA25" s="65" t="s">
        <v>316</v>
      </c>
      <c r="BB25" s="65" t="s">
        <v>279</v>
      </c>
      <c r="BC25" s="65" t="s">
        <v>276</v>
      </c>
      <c r="BE25" s="65"/>
      <c r="BF25" s="65" t="s">
        <v>328</v>
      </c>
      <c r="BG25" s="65" t="s">
        <v>315</v>
      </c>
      <c r="BH25" s="65" t="s">
        <v>316</v>
      </c>
      <c r="BI25" s="65" t="s">
        <v>279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59.179707000000001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0.85960170000000002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0.62840490000000004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8.0339340000000004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0.89030580000000004</v>
      </c>
      <c r="AJ26" s="65" t="s">
        <v>280</v>
      </c>
      <c r="AK26" s="65">
        <v>320</v>
      </c>
      <c r="AL26" s="65">
        <v>400</v>
      </c>
      <c r="AM26" s="65">
        <v>0</v>
      </c>
      <c r="AN26" s="65">
        <v>1000</v>
      </c>
      <c r="AO26" s="65">
        <v>221.55971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5.0909896000000003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1.0904982000000001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0.51895650000000004</v>
      </c>
    </row>
    <row r="33" spans="1:68" x14ac:dyDescent="0.3">
      <c r="A33" s="66" t="s">
        <v>281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317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306</v>
      </c>
      <c r="W34" s="67"/>
      <c r="X34" s="67"/>
      <c r="Y34" s="67"/>
      <c r="Z34" s="67"/>
      <c r="AA34" s="67"/>
      <c r="AC34" s="67" t="s">
        <v>334</v>
      </c>
      <c r="AD34" s="67"/>
      <c r="AE34" s="67"/>
      <c r="AF34" s="67"/>
      <c r="AG34" s="67"/>
      <c r="AH34" s="67"/>
      <c r="AJ34" s="67" t="s">
        <v>307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328</v>
      </c>
      <c r="C35" s="65" t="s">
        <v>315</v>
      </c>
      <c r="D35" s="65" t="s">
        <v>316</v>
      </c>
      <c r="E35" s="65" t="s">
        <v>279</v>
      </c>
      <c r="F35" s="65" t="s">
        <v>276</v>
      </c>
      <c r="H35" s="65"/>
      <c r="I35" s="65" t="s">
        <v>328</v>
      </c>
      <c r="J35" s="65" t="s">
        <v>315</v>
      </c>
      <c r="K35" s="65" t="s">
        <v>316</v>
      </c>
      <c r="L35" s="65" t="s">
        <v>279</v>
      </c>
      <c r="M35" s="65" t="s">
        <v>276</v>
      </c>
      <c r="O35" s="65"/>
      <c r="P35" s="65" t="s">
        <v>328</v>
      </c>
      <c r="Q35" s="65" t="s">
        <v>315</v>
      </c>
      <c r="R35" s="65" t="s">
        <v>316</v>
      </c>
      <c r="S35" s="65" t="s">
        <v>279</v>
      </c>
      <c r="T35" s="65" t="s">
        <v>276</v>
      </c>
      <c r="V35" s="65"/>
      <c r="W35" s="65" t="s">
        <v>328</v>
      </c>
      <c r="X35" s="65" t="s">
        <v>315</v>
      </c>
      <c r="Y35" s="65" t="s">
        <v>316</v>
      </c>
      <c r="Z35" s="65" t="s">
        <v>279</v>
      </c>
      <c r="AA35" s="65" t="s">
        <v>276</v>
      </c>
      <c r="AC35" s="65"/>
      <c r="AD35" s="65" t="s">
        <v>328</v>
      </c>
      <c r="AE35" s="65" t="s">
        <v>315</v>
      </c>
      <c r="AF35" s="65" t="s">
        <v>316</v>
      </c>
      <c r="AG35" s="65" t="s">
        <v>279</v>
      </c>
      <c r="AH35" s="65" t="s">
        <v>276</v>
      </c>
      <c r="AJ35" s="65"/>
      <c r="AK35" s="65" t="s">
        <v>328</v>
      </c>
      <c r="AL35" s="65" t="s">
        <v>315</v>
      </c>
      <c r="AM35" s="65" t="s">
        <v>316</v>
      </c>
      <c r="AN35" s="65" t="s">
        <v>279</v>
      </c>
      <c r="AO35" s="65" t="s">
        <v>276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254.70845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614.95669999999996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1915.4271000000001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1532.5563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35.079979999999999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66.329796000000002</v>
      </c>
    </row>
    <row r="43" spans="1:68" x14ac:dyDescent="0.3">
      <c r="A43" s="66" t="s">
        <v>282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308</v>
      </c>
      <c r="B44" s="67"/>
      <c r="C44" s="67"/>
      <c r="D44" s="67"/>
      <c r="E44" s="67"/>
      <c r="F44" s="67"/>
      <c r="H44" s="67" t="s">
        <v>309</v>
      </c>
      <c r="I44" s="67"/>
      <c r="J44" s="67"/>
      <c r="K44" s="67"/>
      <c r="L44" s="67"/>
      <c r="M44" s="67"/>
      <c r="O44" s="67" t="s">
        <v>335</v>
      </c>
      <c r="P44" s="67"/>
      <c r="Q44" s="67"/>
      <c r="R44" s="67"/>
      <c r="S44" s="67"/>
      <c r="T44" s="67"/>
      <c r="V44" s="67" t="s">
        <v>310</v>
      </c>
      <c r="W44" s="67"/>
      <c r="X44" s="67"/>
      <c r="Y44" s="67"/>
      <c r="Z44" s="67"/>
      <c r="AA44" s="67"/>
      <c r="AC44" s="67" t="s">
        <v>318</v>
      </c>
      <c r="AD44" s="67"/>
      <c r="AE44" s="67"/>
      <c r="AF44" s="67"/>
      <c r="AG44" s="67"/>
      <c r="AH44" s="67"/>
      <c r="AJ44" s="67" t="s">
        <v>283</v>
      </c>
      <c r="AK44" s="67"/>
      <c r="AL44" s="67"/>
      <c r="AM44" s="67"/>
      <c r="AN44" s="67"/>
      <c r="AO44" s="67"/>
      <c r="AQ44" s="67" t="s">
        <v>311</v>
      </c>
      <c r="AR44" s="67"/>
      <c r="AS44" s="67"/>
      <c r="AT44" s="67"/>
      <c r="AU44" s="67"/>
      <c r="AV44" s="67"/>
      <c r="AX44" s="67" t="s">
        <v>319</v>
      </c>
      <c r="AY44" s="67"/>
      <c r="AZ44" s="67"/>
      <c r="BA44" s="67"/>
      <c r="BB44" s="67"/>
      <c r="BC44" s="67"/>
      <c r="BE44" s="67" t="s">
        <v>312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328</v>
      </c>
      <c r="C45" s="65" t="s">
        <v>315</v>
      </c>
      <c r="D45" s="65" t="s">
        <v>316</v>
      </c>
      <c r="E45" s="65" t="s">
        <v>279</v>
      </c>
      <c r="F45" s="65" t="s">
        <v>276</v>
      </c>
      <c r="H45" s="65"/>
      <c r="I45" s="65" t="s">
        <v>328</v>
      </c>
      <c r="J45" s="65" t="s">
        <v>315</v>
      </c>
      <c r="K45" s="65" t="s">
        <v>316</v>
      </c>
      <c r="L45" s="65" t="s">
        <v>279</v>
      </c>
      <c r="M45" s="65" t="s">
        <v>276</v>
      </c>
      <c r="O45" s="65"/>
      <c r="P45" s="65" t="s">
        <v>328</v>
      </c>
      <c r="Q45" s="65" t="s">
        <v>315</v>
      </c>
      <c r="R45" s="65" t="s">
        <v>316</v>
      </c>
      <c r="S45" s="65" t="s">
        <v>279</v>
      </c>
      <c r="T45" s="65" t="s">
        <v>276</v>
      </c>
      <c r="V45" s="65"/>
      <c r="W45" s="65" t="s">
        <v>328</v>
      </c>
      <c r="X45" s="65" t="s">
        <v>315</v>
      </c>
      <c r="Y45" s="65" t="s">
        <v>316</v>
      </c>
      <c r="Z45" s="65" t="s">
        <v>279</v>
      </c>
      <c r="AA45" s="65" t="s">
        <v>276</v>
      </c>
      <c r="AC45" s="65"/>
      <c r="AD45" s="65" t="s">
        <v>328</v>
      </c>
      <c r="AE45" s="65" t="s">
        <v>315</v>
      </c>
      <c r="AF45" s="65" t="s">
        <v>316</v>
      </c>
      <c r="AG45" s="65" t="s">
        <v>279</v>
      </c>
      <c r="AH45" s="65" t="s">
        <v>276</v>
      </c>
      <c r="AJ45" s="65"/>
      <c r="AK45" s="65" t="s">
        <v>328</v>
      </c>
      <c r="AL45" s="65" t="s">
        <v>315</v>
      </c>
      <c r="AM45" s="65" t="s">
        <v>316</v>
      </c>
      <c r="AN45" s="65" t="s">
        <v>279</v>
      </c>
      <c r="AO45" s="65" t="s">
        <v>276</v>
      </c>
      <c r="AQ45" s="65"/>
      <c r="AR45" s="65" t="s">
        <v>328</v>
      </c>
      <c r="AS45" s="65" t="s">
        <v>315</v>
      </c>
      <c r="AT45" s="65" t="s">
        <v>316</v>
      </c>
      <c r="AU45" s="65" t="s">
        <v>279</v>
      </c>
      <c r="AV45" s="65" t="s">
        <v>276</v>
      </c>
      <c r="AX45" s="65"/>
      <c r="AY45" s="65" t="s">
        <v>328</v>
      </c>
      <c r="AZ45" s="65" t="s">
        <v>315</v>
      </c>
      <c r="BA45" s="65" t="s">
        <v>316</v>
      </c>
      <c r="BB45" s="65" t="s">
        <v>279</v>
      </c>
      <c r="BC45" s="65" t="s">
        <v>276</v>
      </c>
      <c r="BE45" s="65"/>
      <c r="BF45" s="65" t="s">
        <v>328</v>
      </c>
      <c r="BG45" s="65" t="s">
        <v>315</v>
      </c>
      <c r="BH45" s="65" t="s">
        <v>316</v>
      </c>
      <c r="BI45" s="65" t="s">
        <v>279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8.5655149999999995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5.7347713000000002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409.37387000000001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1.4199346E-2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1.3771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116.728836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39.711426000000003</v>
      </c>
      <c r="AX46" s="65" t="s">
        <v>313</v>
      </c>
      <c r="AY46" s="65"/>
      <c r="AZ46" s="65"/>
      <c r="BA46" s="65"/>
      <c r="BB46" s="65"/>
      <c r="BC46" s="65"/>
      <c r="BE46" s="65" t="s">
        <v>314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320</v>
      </c>
      <c r="B2" s="61" t="s">
        <v>321</v>
      </c>
      <c r="C2" s="61" t="s">
        <v>322</v>
      </c>
      <c r="D2" s="61">
        <v>68</v>
      </c>
      <c r="E2" s="61">
        <v>791.62260000000003</v>
      </c>
      <c r="F2" s="61">
        <v>109.49653000000001</v>
      </c>
      <c r="G2" s="61">
        <v>22.172056000000001</v>
      </c>
      <c r="H2" s="61">
        <v>11.302009999999999</v>
      </c>
      <c r="I2" s="61">
        <v>10.870046</v>
      </c>
      <c r="J2" s="61">
        <v>37.964053999999997</v>
      </c>
      <c r="K2" s="61">
        <v>17.682320000000001</v>
      </c>
      <c r="L2" s="61">
        <v>20.281735999999999</v>
      </c>
      <c r="M2" s="61">
        <v>12.984631</v>
      </c>
      <c r="N2" s="61">
        <v>1.7118945999999999</v>
      </c>
      <c r="O2" s="61">
        <v>8.1046294999999997</v>
      </c>
      <c r="P2" s="61">
        <v>458.29410000000001</v>
      </c>
      <c r="Q2" s="61">
        <v>10.020486</v>
      </c>
      <c r="R2" s="61">
        <v>286.96523999999999</v>
      </c>
      <c r="S2" s="61">
        <v>32.077072000000001</v>
      </c>
      <c r="T2" s="61">
        <v>3058.6570000000002</v>
      </c>
      <c r="U2" s="61">
        <v>2.0268896000000001</v>
      </c>
      <c r="V2" s="61">
        <v>8.6825849999999996</v>
      </c>
      <c r="W2" s="61">
        <v>125.18252</v>
      </c>
      <c r="X2" s="61">
        <v>59.179707000000001</v>
      </c>
      <c r="Y2" s="61">
        <v>0.85960170000000002</v>
      </c>
      <c r="Z2" s="61">
        <v>0.62840490000000004</v>
      </c>
      <c r="AA2" s="61">
        <v>8.0339340000000004</v>
      </c>
      <c r="AB2" s="61">
        <v>0.89030580000000004</v>
      </c>
      <c r="AC2" s="61">
        <v>221.55971</v>
      </c>
      <c r="AD2" s="61">
        <v>5.0909896000000003</v>
      </c>
      <c r="AE2" s="61">
        <v>1.0904982000000001</v>
      </c>
      <c r="AF2" s="61">
        <v>0.51895650000000004</v>
      </c>
      <c r="AG2" s="61">
        <v>254.70845</v>
      </c>
      <c r="AH2" s="61">
        <v>151.99484000000001</v>
      </c>
      <c r="AI2" s="61">
        <v>102.71361</v>
      </c>
      <c r="AJ2" s="61">
        <v>614.95669999999996</v>
      </c>
      <c r="AK2" s="61">
        <v>1915.4271000000001</v>
      </c>
      <c r="AL2" s="61">
        <v>35.079979999999999</v>
      </c>
      <c r="AM2" s="61">
        <v>1532.5563</v>
      </c>
      <c r="AN2" s="61">
        <v>66.329796000000002</v>
      </c>
      <c r="AO2" s="61">
        <v>8.5655149999999995</v>
      </c>
      <c r="AP2" s="61">
        <v>5.7535150000000002</v>
      </c>
      <c r="AQ2" s="61">
        <v>2.8119998000000002</v>
      </c>
      <c r="AR2" s="61">
        <v>5.7347713000000002</v>
      </c>
      <c r="AS2" s="61">
        <v>409.37387000000001</v>
      </c>
      <c r="AT2" s="61">
        <v>1.4199346E-2</v>
      </c>
      <c r="AU2" s="61">
        <v>1.3771</v>
      </c>
      <c r="AV2" s="61">
        <v>116.728836</v>
      </c>
      <c r="AW2" s="61">
        <v>39.711426000000003</v>
      </c>
      <c r="AX2" s="61">
        <v>5.2325509999999999E-2</v>
      </c>
      <c r="AY2" s="61">
        <v>0.84547496</v>
      </c>
      <c r="AZ2" s="61">
        <v>116.34296399999999</v>
      </c>
      <c r="BA2" s="61">
        <v>25.339962</v>
      </c>
      <c r="BB2" s="61">
        <v>6.8179083</v>
      </c>
      <c r="BC2" s="61">
        <v>7.6032960000000003</v>
      </c>
      <c r="BD2" s="61">
        <v>10.914237999999999</v>
      </c>
      <c r="BE2" s="61">
        <v>1.1125370000000001</v>
      </c>
      <c r="BF2" s="61">
        <v>6.0234300000000003</v>
      </c>
      <c r="BG2" s="61">
        <v>0</v>
      </c>
      <c r="BH2" s="61">
        <v>4.2586372999999997E-3</v>
      </c>
      <c r="BI2" s="61">
        <v>3.3220749999999999E-3</v>
      </c>
      <c r="BJ2" s="61">
        <v>3.2338314E-2</v>
      </c>
      <c r="BK2" s="61">
        <v>0</v>
      </c>
      <c r="BL2" s="61">
        <v>5.6910349999999998E-2</v>
      </c>
      <c r="BM2" s="61">
        <v>0.93992830000000005</v>
      </c>
      <c r="BN2" s="61">
        <v>0.16266965999999999</v>
      </c>
      <c r="BO2" s="61">
        <v>15.104543</v>
      </c>
      <c r="BP2" s="61">
        <v>2.2636440000000002</v>
      </c>
      <c r="BQ2" s="61">
        <v>4.6534376000000002</v>
      </c>
      <c r="BR2" s="61">
        <v>16.957325000000001</v>
      </c>
      <c r="BS2" s="61">
        <v>13.874264999999999</v>
      </c>
      <c r="BT2" s="61">
        <v>2.8509316</v>
      </c>
      <c r="BU2" s="61">
        <v>2.2128927999999999E-2</v>
      </c>
      <c r="BV2" s="61">
        <v>2.5122334999999999E-2</v>
      </c>
      <c r="BW2" s="61">
        <v>0.19355596999999999</v>
      </c>
      <c r="BX2" s="61">
        <v>0.57318349999999996</v>
      </c>
      <c r="BY2" s="61">
        <v>5.5123489999999997E-2</v>
      </c>
      <c r="BZ2" s="61">
        <v>1.3785100000000001E-4</v>
      </c>
      <c r="CA2" s="61">
        <v>0.27603265999999999</v>
      </c>
      <c r="CB2" s="61">
        <v>9.1484819999999994E-3</v>
      </c>
      <c r="CC2" s="61">
        <v>0.10163835</v>
      </c>
      <c r="CD2" s="61">
        <v>1.3497535000000001</v>
      </c>
      <c r="CE2" s="61">
        <v>4.9708090000000003E-2</v>
      </c>
      <c r="CF2" s="61">
        <v>0.23518310000000001</v>
      </c>
      <c r="CG2" s="61">
        <v>0</v>
      </c>
      <c r="CH2" s="61">
        <v>2.4233465999999999E-2</v>
      </c>
      <c r="CI2" s="61">
        <v>0</v>
      </c>
      <c r="CJ2" s="61">
        <v>3.0483756</v>
      </c>
      <c r="CK2" s="61">
        <v>1.2840074E-2</v>
      </c>
      <c r="CL2" s="61">
        <v>0.24050659999999999</v>
      </c>
      <c r="CM2" s="61">
        <v>0.96853434999999999</v>
      </c>
      <c r="CN2" s="61">
        <v>1557.1737000000001</v>
      </c>
      <c r="CO2" s="61">
        <v>2738.165</v>
      </c>
      <c r="CP2" s="61">
        <v>2140.8353999999999</v>
      </c>
      <c r="CQ2" s="61">
        <v>573.21576000000005</v>
      </c>
      <c r="CR2" s="61">
        <v>342.01670000000001</v>
      </c>
      <c r="CS2" s="61">
        <v>156.64299</v>
      </c>
      <c r="CT2" s="61">
        <v>1616.0513000000001</v>
      </c>
      <c r="CU2" s="61">
        <v>1125.0472</v>
      </c>
      <c r="CV2" s="61">
        <v>459.35037</v>
      </c>
      <c r="CW2" s="61">
        <v>1328.7059999999999</v>
      </c>
      <c r="CX2" s="61">
        <v>379.51495</v>
      </c>
      <c r="CY2" s="61">
        <v>1709.2888</v>
      </c>
      <c r="CZ2" s="61">
        <v>956.63933999999995</v>
      </c>
      <c r="DA2" s="61">
        <v>2676.1248000000001</v>
      </c>
      <c r="DB2" s="61">
        <v>2075.2040000000002</v>
      </c>
      <c r="DC2" s="61">
        <v>4151.3360000000002</v>
      </c>
      <c r="DD2" s="61">
        <v>6528.9859999999999</v>
      </c>
      <c r="DE2" s="61">
        <v>1600.4873</v>
      </c>
      <c r="DF2" s="61">
        <v>2042.0902000000001</v>
      </c>
      <c r="DG2" s="61">
        <v>1584.2474</v>
      </c>
      <c r="DH2" s="61">
        <v>84.146010000000004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25.339962</v>
      </c>
      <c r="B6">
        <f>BB2</f>
        <v>6.8179083</v>
      </c>
      <c r="C6">
        <f>BC2</f>
        <v>7.6032960000000003</v>
      </c>
      <c r="D6">
        <f>BD2</f>
        <v>10.914237999999999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19834</v>
      </c>
      <c r="C2" s="56">
        <f ca="1">YEAR(TODAY())-YEAR(B2)+IF(TODAY()&gt;=DATE(YEAR(TODAY()),MONTH(B2),DAY(B2)),0,-1)</f>
        <v>68</v>
      </c>
      <c r="E2" s="52">
        <v>169.5</v>
      </c>
      <c r="F2" s="53" t="s">
        <v>39</v>
      </c>
      <c r="G2" s="52">
        <v>74.099999999999994</v>
      </c>
      <c r="H2" s="51" t="s">
        <v>41</v>
      </c>
      <c r="I2" s="72">
        <f>ROUND(G3/E3^2,1)</f>
        <v>25.8</v>
      </c>
    </row>
    <row r="3" spans="1:9" x14ac:dyDescent="0.3">
      <c r="E3" s="51">
        <f>E2/100</f>
        <v>1.6950000000000001</v>
      </c>
      <c r="F3" s="51" t="s">
        <v>40</v>
      </c>
      <c r="G3" s="51">
        <f>G2</f>
        <v>74.099999999999994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45014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황기남, ID : H1800185)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03월 29일 12:46:22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14" sqref="AB1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45014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68</v>
      </c>
      <c r="G12" s="94"/>
      <c r="H12" s="94"/>
      <c r="I12" s="94"/>
      <c r="K12" s="123">
        <f>'개인정보 및 신체계측 입력'!E2</f>
        <v>169.5</v>
      </c>
      <c r="L12" s="124"/>
      <c r="M12" s="117">
        <f>'개인정보 및 신체계측 입력'!G2</f>
        <v>74.099999999999994</v>
      </c>
      <c r="N12" s="118"/>
      <c r="O12" s="113" t="s">
        <v>271</v>
      </c>
      <c r="P12" s="107"/>
      <c r="Q12" s="90">
        <f>'개인정보 및 신체계측 입력'!I2</f>
        <v>25.8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황기남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64.549000000000007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13.071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22.38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16.3</v>
      </c>
      <c r="L72" s="36" t="s">
        <v>53</v>
      </c>
      <c r="M72" s="36">
        <f>ROUND('DRIs DATA'!K8,1)</f>
        <v>6.8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38.26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72.349999999999994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59.18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59.35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31.84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127.7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85.66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2022-10-26T04:49:07Z</cp:lastPrinted>
  <dcterms:created xsi:type="dcterms:W3CDTF">2015-06-13T08:19:18Z</dcterms:created>
  <dcterms:modified xsi:type="dcterms:W3CDTF">2023-03-29T03:51:31Z</dcterms:modified>
</cp:coreProperties>
</file>