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<sst xmlns="http://schemas.openxmlformats.org/spreadsheetml/2006/main" count="692" uniqueCount="355">
  <si>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</si>
  <si>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</si>
  <si>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</si>
  <si>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</si>
  <si>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</si>
  <si>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</si>
  <si>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</si>
  <si>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</si>
  <si>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</si>
  <si>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</si>
  <si>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</si>
  <si>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</si>
  <si>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</si>
  <si>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</si>
  <si>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</si>
  <si>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</si>
  <si>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</si>
  <si>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</si>
  <si>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</si>
  <si>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</si>
  <si>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</si>
  <si>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</si>
  <si>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</si>
  <si>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</si>
  <si>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</si>
  <si>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</si>
  <si>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</si>
  <si>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</si>
  <si>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</si>
  <si>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</si>
  <si>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</si>
  <si>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</si>
  <si>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</si>
  <si>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</si>
  <si>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</si>
  <si>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</si>
  <si>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</si>
  <si>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</si>
  <si>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</si>
  <si>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</si>
  <si>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</si>
  <si>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</si>
  <si>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</si>
  <si>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</si>
  <si>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</si>
  <si>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</si>
  <si>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</si>
  <si>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</si>
  <si>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</si>
  <si>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</si>
  <si>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</si>
  <si>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</si>
  <si>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</si>
  <si>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</si>
  <si>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</si>
  <si>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</si>
  <si>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</si>
  <si>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</si>
  <si>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</si>
  <si>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</si>
  <si>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</si>
  <si>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</si>
  <si>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</si>
  <si>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</si>
  <si>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</si>
  <si>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</si>
  <si>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</si>
  <si>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</si>
  <si>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</si>
  <si>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</si>
  <si>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</si>
  <si>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</si>
  <si>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</si>
  <si>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</si>
  <si>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</si>
  <si>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</si>
  <si>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</si>
  <si>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</si>
  <si>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</si>
  <si>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</si>
  <si>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</si>
  <si>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</si>
  <si>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</si>
  <si>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</si>
  <si>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</si>
  <si>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</si>
  <si>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</si>
  <si>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</si>
  <si>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</si>
  <si>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</si>
  <si>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</si>
  <si>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</si>
  <si>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</si>
  <si>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</si>
  <si>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</si>
  <si>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</si>
  <si>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</si>
  <si>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</si>
  <si>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</si>
  <si>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</si>
  <si>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</si>
  <si>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</si>
  <si>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</si>
  <si>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</si>
  <si>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</si>
  <si>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</si>
  <si>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</si>
  <si>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</si>
  <si>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</si>
  <si>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</si>
  <si>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</si>
  <si>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</si>
  <si>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</si>
  <si>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</si>
  <si>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</si>
  <si>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</si>
  <si>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</si>
  <si>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</si>
  <si>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</si>
  <si>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</si>
  <si>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</si>
  <si>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</si>
  <si>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</si>
  <si>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</si>
  <si>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</si>
  <si>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</si>
  <si>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</si>
  <si>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</si>
  <si>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</si>
  <si>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</si>
  <si>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</si>
  <si>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</si>
  <si>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</si>
  <si>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</si>
  <si>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</si>
  <si>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</si>
  <si>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</si>
  <si>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</si>
  <si>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</si>
  <si>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</si>
  <si>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</si>
  <si>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</si>
  <si>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</si>
  <si>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</si>
  <si>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</si>
  <si>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</si>
  <si>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</si>
  <si>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</si>
  <si>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</si>
  <si>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</si>
  <si>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</si>
  <si>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</si>
  <si>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</si>
  <si>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</si>
  <si>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</si>
  <si>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</si>
  <si>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</si>
  <si>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</si>
  <si>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</si>
  <si>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</si>
  <si>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</si>
  <si>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</si>
  <si>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</si>
  <si>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</si>
  <si>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</si>
  <si>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</si>
  <si>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</si>
  <si>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</si>
  <si>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</si>
  <si>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</si>
  <si>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</si>
  <si>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</si>
  <si>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</si>
  <si>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</si>
  <si>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</si>
  <si>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</si>
  <si>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</si>
  <si>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</si>
  <si>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</si>
  <si>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</si>
  <si>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</si>
  <si>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</si>
  <si>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</si>
  <si>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</si>
  <si>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</si>
  <si>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</si>
  <si>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</si>
  <si>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</si>
  <si>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</si>
  <si>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</si>
  <si>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</si>
  <si>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</si>
  <si>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</si>
  <si>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</si>
  <si>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</si>
  <si>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</si>
  <si>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</si>
  <si>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</si>
  <si>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</si>
  <si>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</si>
  <si>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</si>
  <si>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</si>
  <si>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</si>
  <si>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</si>
  <si>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</si>
  <si>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</si>
  <si>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</si>
  <si>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</si>
  <si>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</si>
  <si>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</si>
  <si>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</si>
  <si>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</si>
  <si>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</si>
  <si>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</si>
  <si>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</si>
  <si>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</si>
  <si>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</si>
  <si>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</si>
  <si>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</si>
  <si>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</si>
  <si>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</si>
  <si>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</si>
  <si>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</si>
  <si>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</si>
  <si>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</si>
  <si>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</si>
  <si>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</si>
  <si>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</si>
  <si>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</si>
  <si>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</si>
  <si>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</si>
  <si>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</si>
  <si>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</si>
  <si>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</si>
  <si>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</si>
  <si>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</si>
  <si>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</si>
  <si>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</si>
  <si>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</si>
  <si>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</si>
  <si>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</si>
  <si>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</si>
  <si>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</si>
  <si>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</si>
  <si>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</si>
  <si>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</si>
  <si>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</si>
  <si>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</si>
  <si>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</si>
  <si>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</si>
  <si>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</si>
  <si>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</si>
  <si>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</si>
  <si>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</si>
  <si>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</si>
  <si>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</si>
  <si>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</si>
  <si>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</si>
  <si>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</si>
  <si>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</si>
  <si>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</si>
  <si>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</si>
  <si>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</si>
  <si>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</si>
  <si>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</si>
  <si>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</si>
  <si>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</si>
  <si>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</si>
  <si>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</si>
  <si>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</si>
  <si>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</si>
  <si>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</si>
  <si>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</si>
  <si>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</si>
  <si>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</si>
  <si>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</si>
  <si>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</si>
  <si>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지용성 비타민</t>
    <phoneticPr fontId="1" type="noConversion"/>
  </si>
  <si>
    <t>비타민K</t>
    <phoneticPr fontId="1" type="noConversion"/>
  </si>
  <si>
    <t>엽산</t>
    <phoneticPr fontId="1" type="noConversion"/>
  </si>
  <si>
    <t>엽산(μg DFE/일)</t>
    <phoneticPr fontId="1" type="noConversion"/>
  </si>
  <si>
    <t>인</t>
    <phoneticPr fontId="1" type="noConversion"/>
  </si>
  <si>
    <t>단백질(g/일)</t>
    <phoneticPr fontId="1" type="noConversion"/>
  </si>
  <si>
    <t>권장섭취량</t>
    <phoneticPr fontId="1" type="noConversion"/>
  </si>
  <si>
    <t>섭취량</t>
    <phoneticPr fontId="1" type="noConversion"/>
  </si>
  <si>
    <t>충분섭취량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</si>
  <si>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</si>
  <si>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</si>
  <si>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</si>
  <si>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</si>
  <si>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</si>
  <si>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</si>
  <si>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</si>
  <si>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</si>
  <si>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</si>
  <si>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</si>
  <si>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</si>
  <si>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</si>
  <si>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</si>
  <si>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</si>
  <si>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</si>
  <si>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</si>
  <si>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</si>
  <si>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</si>
  <si>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</si>
  <si>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</si>
  <si>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</si>
  <si>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</si>
  <si>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</si>
  <si>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</si>
  <si>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</si>
  <si>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</si>
  <si>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</si>
  <si>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</si>
  <si>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</si>
  <si>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</si>
  <si>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</si>
  <si>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</si>
  <si>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</si>
  <si>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</si>
  <si>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</si>
  <si>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</si>
  <si>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H1800190</t>
  </si>
  <si>
    <t>양광주</t>
  </si>
  <si>
    <t>정보</t>
    <phoneticPr fontId="1" type="noConversion"/>
  </si>
  <si>
    <t>(설문지 : FFQ 95문항 설문지, 사용자 : 양광주, ID : H1800190)</t>
  </si>
  <si>
    <t>2023년 05월 11일 08:17:18</t>
  </si>
  <si>
    <t>다량영양소</t>
    <phoneticPr fontId="1" type="noConversion"/>
  </si>
  <si>
    <t>에너지(kcal)</t>
    <phoneticPr fontId="1" type="noConversion"/>
  </si>
  <si>
    <t>단백질</t>
    <phoneticPr fontId="1" type="noConversion"/>
  </si>
  <si>
    <t>섭취량</t>
    <phoneticPr fontId="1" type="noConversion"/>
  </si>
  <si>
    <t>탄수화물</t>
    <phoneticPr fontId="1" type="noConversion"/>
  </si>
  <si>
    <t>n-6불포화</t>
    <phoneticPr fontId="1" type="noConversion"/>
  </si>
  <si>
    <t>평균필요량</t>
    <phoneticPr fontId="1" type="noConversion"/>
  </si>
  <si>
    <t>상한섭취량</t>
    <phoneticPr fontId="1" type="noConversion"/>
  </si>
  <si>
    <t>충분섭취량</t>
    <phoneticPr fontId="1" type="noConversion"/>
  </si>
  <si>
    <t>적정비율(최소)</t>
    <phoneticPr fontId="1" type="noConversion"/>
  </si>
  <si>
    <t>적정비율(최대)</t>
    <phoneticPr fontId="1" type="noConversion"/>
  </si>
  <si>
    <t>비타민E</t>
    <phoneticPr fontId="1" type="noConversion"/>
  </si>
  <si>
    <t>상한섭취량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</si>
  <si>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</si>
  <si>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</si>
  <si>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</si>
  <si>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</si>
  <si>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</si>
  <si>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티아민</t>
    <phoneticPr fontId="1" type="noConversion"/>
  </si>
  <si>
    <t>판토텐산</t>
    <phoneticPr fontId="1" type="noConversion"/>
  </si>
  <si>
    <t>충분섭취량</t>
    <phoneticPr fontId="1" type="noConversion"/>
  </si>
  <si>
    <t>상한섭취량</t>
    <phoneticPr fontId="1" type="noConversion"/>
  </si>
  <si>
    <t>마그네슘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</si>
  <si>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</si>
  <si>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</si>
  <si>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</si>
  <si>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권장섭취량</t>
    <phoneticPr fontId="1" type="noConversion"/>
  </si>
  <si>
    <t>몰리브덴(ug/일)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</si>
</sst>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109.50134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310192"/>
        <c:axId val="607307448"/>
      </c:barChart>
      <c:catAx>
        <c:axId val="60731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307448"/>
        <c:crosses val="autoZero"/>
        <c:auto val="1"/>
        <c:lblAlgn val="ctr"/>
        <c:lblOffset val="100"/>
        <c:noMultiLvlLbl val="0"/>
      </c:catAx>
      <c:valAx>
        <c:axId val="607307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31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3.7138135000000001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749624"/>
        <c:axId val="551751584"/>
      </c:barChart>
      <c:catAx>
        <c:axId val="55174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751584"/>
        <c:crosses val="autoZero"/>
        <c:auto val="1"/>
        <c:lblAlgn val="ctr"/>
        <c:lblOffset val="100"/>
        <c:noMultiLvlLbl val="0"/>
      </c:catAx>
      <c:valAx>
        <c:axId val="551751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74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2.7289428999999998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309408"/>
        <c:axId val="104637264"/>
      </c:barChart>
      <c:catAx>
        <c:axId val="60730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637264"/>
        <c:crosses val="autoZero"/>
        <c:auto val="1"/>
        <c:lblAlgn val="ctr"/>
        <c:lblOffset val="100"/>
        <c:noMultiLvlLbl val="0"/>
      </c:catAx>
      <c:valAx>
        <c:axId val="104637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30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1747.48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41488"/>
        <c:axId val="551544624"/>
      </c:barChart>
      <c:catAx>
        <c:axId val="55154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44624"/>
        <c:crosses val="autoZero"/>
        <c:auto val="1"/>
        <c:lblAlgn val="ctr"/>
        <c:lblOffset val="100"/>
        <c:noMultiLvlLbl val="0"/>
      </c:catAx>
      <c:valAx>
        <c:axId val="551544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4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4463.7290000000003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39528"/>
        <c:axId val="551545016"/>
      </c:barChart>
      <c:catAx>
        <c:axId val="55153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45016"/>
        <c:crosses val="autoZero"/>
        <c:auto val="1"/>
        <c:lblAlgn val="ctr"/>
        <c:lblOffset val="100"/>
        <c:noMultiLvlLbl val="0"/>
      </c:catAx>
      <c:valAx>
        <c:axId val="5515450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3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195.4905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39136"/>
        <c:axId val="551544232"/>
      </c:barChart>
      <c:catAx>
        <c:axId val="55153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44232"/>
        <c:crosses val="autoZero"/>
        <c:auto val="1"/>
        <c:lblAlgn val="ctr"/>
        <c:lblOffset val="100"/>
        <c:noMultiLvlLbl val="0"/>
      </c:catAx>
      <c:valAx>
        <c:axId val="551544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3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165.02914000000001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45408"/>
        <c:axId val="551542272"/>
      </c:barChart>
      <c:catAx>
        <c:axId val="55154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42272"/>
        <c:crosses val="autoZero"/>
        <c:auto val="1"/>
        <c:lblAlgn val="ctr"/>
        <c:lblOffset val="100"/>
        <c:noMultiLvlLbl val="0"/>
      </c:catAx>
      <c:valAx>
        <c:axId val="551542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4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15.587664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45800"/>
        <c:axId val="551546192"/>
      </c:barChart>
      <c:catAx>
        <c:axId val="55154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46192"/>
        <c:crosses val="autoZero"/>
        <c:auto val="1"/>
        <c:lblAlgn val="ctr"/>
        <c:lblOffset val="100"/>
        <c:noMultiLvlLbl val="0"/>
      </c:catAx>
      <c:valAx>
        <c:axId val="551546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4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872.06035999999995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39920"/>
        <c:axId val="551541880"/>
      </c:barChart>
      <c:catAx>
        <c:axId val="55153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41880"/>
        <c:crosses val="autoZero"/>
        <c:auto val="1"/>
        <c:lblAlgn val="ctr"/>
        <c:lblOffset val="100"/>
        <c:noMultiLvlLbl val="0"/>
      </c:catAx>
      <c:valAx>
        <c:axId val="5515418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3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5.8475702999999997E-2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42664"/>
        <c:axId val="548054616"/>
      </c:barChart>
      <c:catAx>
        <c:axId val="55154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054616"/>
        <c:crosses val="autoZero"/>
        <c:auto val="1"/>
        <c:lblAlgn val="ctr"/>
        <c:lblOffset val="100"/>
        <c:noMultiLvlLbl val="0"/>
      </c:catAx>
      <c:valAx>
        <c:axId val="548054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4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4.1718282999999996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060496"/>
        <c:axId val="548055008"/>
      </c:barChart>
      <c:catAx>
        <c:axId val="54806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055008"/>
        <c:crosses val="autoZero"/>
        <c:auto val="1"/>
        <c:lblAlgn val="ctr"/>
        <c:lblOffset val="100"/>
        <c:noMultiLvlLbl val="0"/>
      </c:catAx>
      <c:valAx>
        <c:axId val="548055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06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30.919737000000001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307056"/>
        <c:axId val="607306272"/>
      </c:barChart>
      <c:catAx>
        <c:axId val="60730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306272"/>
        <c:crosses val="autoZero"/>
        <c:auto val="1"/>
        <c:lblAlgn val="ctr"/>
        <c:lblOffset val="100"/>
        <c:noMultiLvlLbl val="0"/>
      </c:catAx>
      <c:valAx>
        <c:axId val="607306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30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243.59345999999999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055792"/>
        <c:axId val="548053048"/>
      </c:barChart>
      <c:catAx>
        <c:axId val="54805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053048"/>
        <c:crosses val="autoZero"/>
        <c:auto val="1"/>
        <c:lblAlgn val="ctr"/>
        <c:lblOffset val="100"/>
        <c:noMultiLvlLbl val="0"/>
      </c:catAx>
      <c:valAx>
        <c:axId val="548053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05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142.16756000000001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058928"/>
        <c:axId val="548053440"/>
      </c:barChart>
      <c:catAx>
        <c:axId val="54805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053440"/>
        <c:crosses val="autoZero"/>
        <c:auto val="1"/>
        <c:lblAlgn val="ctr"/>
        <c:lblOffset val="100"/>
        <c:noMultiLvlLbl val="0"/>
      </c:catAx>
      <c:valAx>
        <c:axId val="54805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05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5.3259999999999996</c:v>
                </c:pt>
                <c:pt idx="1">
                  <c:v>13.760999999999999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8053832"/>
        <c:axId val="548057752"/>
      </c:barChart>
      <c:catAx>
        <c:axId val="54805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057752"/>
        <c:crosses val="autoZero"/>
        <c:auto val="1"/>
        <c:lblAlgn val="ctr"/>
        <c:lblOffset val="100"/>
        <c:noMultiLvlLbl val="0"/>
      </c:catAx>
      <c:valAx>
        <c:axId val="548057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05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18.097325999999999</c:v>
                </c:pt>
                <c:pt idx="1">
                  <c:v>22.408064</c:v>
                </c:pt>
                <c:pt idx="2">
                  <c:v>17.679735000000001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740.58794999999998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056576"/>
        <c:axId val="548056968"/>
      </c:barChart>
      <c:catAx>
        <c:axId val="54805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056968"/>
        <c:crosses val="autoZero"/>
        <c:auto val="1"/>
        <c:lblAlgn val="ctr"/>
        <c:lblOffset val="100"/>
        <c:noMultiLvlLbl val="0"/>
      </c:catAx>
      <c:valAx>
        <c:axId val="548056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05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28.840689000000001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057360"/>
        <c:axId val="548058144"/>
      </c:barChart>
      <c:catAx>
        <c:axId val="54805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058144"/>
        <c:crosses val="autoZero"/>
        <c:auto val="1"/>
        <c:lblAlgn val="ctr"/>
        <c:lblOffset val="100"/>
        <c:noMultiLvlLbl val="0"/>
      </c:catAx>
      <c:valAx>
        <c:axId val="548058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05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70.540000000000006</c:v>
                </c:pt>
                <c:pt idx="1">
                  <c:v>12.16</c:v>
                </c:pt>
                <c:pt idx="2">
                  <c:v>17.3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8552248"/>
        <c:axId val="618552640"/>
      </c:barChart>
      <c:catAx>
        <c:axId val="61855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552640"/>
        <c:crosses val="autoZero"/>
        <c:auto val="1"/>
        <c:lblAlgn val="ctr"/>
        <c:lblOffset val="100"/>
        <c:noMultiLvlLbl val="0"/>
      </c:catAx>
      <c:valAx>
        <c:axId val="618552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552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2979.5140000000001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553816"/>
        <c:axId val="618553032"/>
      </c:barChart>
      <c:catAx>
        <c:axId val="61855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553032"/>
        <c:crosses val="autoZero"/>
        <c:auto val="1"/>
        <c:lblAlgn val="ctr"/>
        <c:lblOffset val="100"/>
        <c:noMultiLvlLbl val="0"/>
      </c:catAx>
      <c:valAx>
        <c:axId val="618553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553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194.56567000000001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554600"/>
        <c:axId val="618548720"/>
      </c:barChart>
      <c:catAx>
        <c:axId val="61855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548720"/>
        <c:crosses val="autoZero"/>
        <c:auto val="1"/>
        <c:lblAlgn val="ctr"/>
        <c:lblOffset val="100"/>
        <c:noMultiLvlLbl val="0"/>
      </c:catAx>
      <c:valAx>
        <c:axId val="618548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55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684.37350000000004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551856"/>
        <c:axId val="618549504"/>
      </c:barChart>
      <c:catAx>
        <c:axId val="61855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549504"/>
        <c:crosses val="autoZero"/>
        <c:auto val="1"/>
        <c:lblAlgn val="ctr"/>
        <c:lblOffset val="100"/>
        <c:noMultiLvlLbl val="0"/>
      </c:catAx>
      <c:valAx>
        <c:axId val="61854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55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8.8255060000000007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305488"/>
        <c:axId val="607305880"/>
      </c:barChart>
      <c:catAx>
        <c:axId val="60730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305880"/>
        <c:crosses val="autoZero"/>
        <c:auto val="1"/>
        <c:lblAlgn val="ctr"/>
        <c:lblOffset val="100"/>
        <c:noMultiLvlLbl val="0"/>
      </c:catAx>
      <c:valAx>
        <c:axId val="60730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30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5881.8280000000004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547544"/>
        <c:axId val="618547936"/>
      </c:barChart>
      <c:catAx>
        <c:axId val="618547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547936"/>
        <c:crosses val="autoZero"/>
        <c:auto val="1"/>
        <c:lblAlgn val="ctr"/>
        <c:lblOffset val="100"/>
        <c:noMultiLvlLbl val="0"/>
      </c:catAx>
      <c:valAx>
        <c:axId val="618547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547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20.186138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550288"/>
        <c:axId val="618550680"/>
      </c:barChart>
      <c:catAx>
        <c:axId val="61855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550680"/>
        <c:crosses val="autoZero"/>
        <c:auto val="1"/>
        <c:lblAlgn val="ctr"/>
        <c:lblOffset val="100"/>
        <c:noMultiLvlLbl val="0"/>
      </c:catAx>
      <c:valAx>
        <c:axId val="61855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55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3.2987635000000002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551464"/>
        <c:axId val="608206792"/>
      </c:barChart>
      <c:catAx>
        <c:axId val="61855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206792"/>
        <c:crosses val="autoZero"/>
        <c:auto val="1"/>
        <c:lblAlgn val="ctr"/>
        <c:lblOffset val="100"/>
        <c:noMultiLvlLbl val="0"/>
      </c:catAx>
      <c:valAx>
        <c:axId val="608206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55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274.66539999999998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746096"/>
        <c:axId val="551747272"/>
      </c:barChart>
      <c:catAx>
        <c:axId val="55174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747272"/>
        <c:crosses val="autoZero"/>
        <c:auto val="1"/>
        <c:lblAlgn val="ctr"/>
        <c:lblOffset val="100"/>
        <c:noMultiLvlLbl val="0"/>
      </c:catAx>
      <c:valAx>
        <c:axId val="551747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74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2.202518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751976"/>
        <c:axId val="551746488"/>
      </c:barChart>
      <c:catAx>
        <c:axId val="55175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746488"/>
        <c:crosses val="autoZero"/>
        <c:auto val="1"/>
        <c:lblAlgn val="ctr"/>
        <c:lblOffset val="100"/>
        <c:noMultiLvlLbl val="0"/>
      </c:catAx>
      <c:valAx>
        <c:axId val="551746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75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23.637689999999999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747664"/>
        <c:axId val="551745312"/>
      </c:barChart>
      <c:catAx>
        <c:axId val="55174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745312"/>
        <c:crosses val="autoZero"/>
        <c:auto val="1"/>
        <c:lblAlgn val="ctr"/>
        <c:lblOffset val="100"/>
        <c:noMultiLvlLbl val="0"/>
      </c:catAx>
      <c:valAx>
        <c:axId val="551745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74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3.2987635000000002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750016"/>
        <c:axId val="551750800"/>
      </c:barChart>
      <c:catAx>
        <c:axId val="55175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750800"/>
        <c:crosses val="autoZero"/>
        <c:auto val="1"/>
        <c:lblAlgn val="ctr"/>
        <c:lblOffset val="100"/>
        <c:noMultiLvlLbl val="0"/>
      </c:catAx>
      <c:valAx>
        <c:axId val="55175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75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674.06006000000002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750408"/>
        <c:axId val="551748840"/>
      </c:barChart>
      <c:catAx>
        <c:axId val="55175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748840"/>
        <c:crosses val="autoZero"/>
        <c:auto val="1"/>
        <c:lblAlgn val="ctr"/>
        <c:lblOffset val="100"/>
        <c:noMultiLvlLbl val="0"/>
      </c:catAx>
      <c:valAx>
        <c:axId val="55174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75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18.564592000000001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745704"/>
        <c:axId val="551751192"/>
      </c:barChart>
      <c:catAx>
        <c:axId val="55174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751192"/>
        <c:crosses val="autoZero"/>
        <c:auto val="1"/>
        <c:lblAlgn val="ctr"/>
        <c:lblOffset val="100"/>
        <c:noMultiLvlLbl val="0"/>
      </c:catAx>
      <c:valAx>
        <c:axId val="551751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7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양광주, ID : H1800190)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05월 11일 08:17:18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2979.5140000000001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109.50134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30.919737000000001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70.540000000000006</v>
      </c>
      <c r="G8" s="59">
        <f>'DRIs DATA 입력'!G8</f>
        <v>12.16</v>
      </c>
      <c r="H8" s="59">
        <f>'DRIs DATA 입력'!H8</f>
        <v>17.3</v>
      </c>
      <c r="I8" s="46"/>
      <c r="J8" s="59" t="s">
        <v>216</v>
      </c>
      <c r="K8" s="59">
        <f>'DRIs DATA 입력'!K8</f>
        <v>5.3259999999999996</v>
      </c>
      <c r="L8" s="59">
        <f>'DRIs DATA 입력'!L8</f>
        <v>13.760999999999999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740.58794999999998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28.840689000000001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8.8255060000000007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274.66539999999998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194.56567000000001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2.5438499999999999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2.202518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23.637689999999999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3.2987635000000002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674.06006000000002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18.564592000000001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3.7138135000000001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2.7289428999999998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684.37350000000004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1747.48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5881.8280000000004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4463.7290000000003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195.4905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165.02914000000001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20.186138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15.587664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872.06035999999995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5.8475702999999997E-2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4.1718282999999996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243.59345999999999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142.16756000000001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4" sqref="G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324</v>
      </c>
      <c r="B1" s="61" t="s">
        <v>325</v>
      </c>
      <c r="G1" s="62" t="s">
        <v>286</v>
      </c>
      <c r="H1" s="61" t="s">
        <v>326</v>
      </c>
    </row>
    <row r="3" spans="1:27" x14ac:dyDescent="0.3">
      <c r="A3" s="71" t="s">
        <v>327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328</v>
      </c>
      <c r="B4" s="69"/>
      <c r="C4" s="69"/>
      <c r="E4" s="66" t="s">
        <v>288</v>
      </c>
      <c r="F4" s="67"/>
      <c r="G4" s="67"/>
      <c r="H4" s="68"/>
      <c r="J4" s="66" t="s">
        <v>289</v>
      </c>
      <c r="K4" s="67"/>
      <c r="L4" s="68"/>
      <c r="N4" s="69" t="s">
        <v>329</v>
      </c>
      <c r="O4" s="69"/>
      <c r="P4" s="69"/>
      <c r="Q4" s="69"/>
      <c r="R4" s="69"/>
      <c r="S4" s="69"/>
      <c r="U4" s="69" t="s">
        <v>290</v>
      </c>
      <c r="V4" s="69"/>
      <c r="W4" s="69"/>
      <c r="X4" s="69"/>
      <c r="Y4" s="69"/>
      <c r="Z4" s="69"/>
    </row>
    <row r="5" spans="1:27" x14ac:dyDescent="0.3">
      <c r="A5" s="65"/>
      <c r="B5" s="65" t="s">
        <v>291</v>
      </c>
      <c r="C5" s="65" t="s">
        <v>330</v>
      </c>
      <c r="E5" s="65"/>
      <c r="F5" s="65" t="s">
        <v>331</v>
      </c>
      <c r="G5" s="65" t="s">
        <v>292</v>
      </c>
      <c r="H5" s="65" t="s">
        <v>46</v>
      </c>
      <c r="J5" s="65"/>
      <c r="K5" s="65" t="s">
        <v>293</v>
      </c>
      <c r="L5" s="65" t="s">
        <v>332</v>
      </c>
      <c r="N5" s="65"/>
      <c r="O5" s="65" t="s">
        <v>333</v>
      </c>
      <c r="P5" s="65" t="s">
        <v>283</v>
      </c>
      <c r="Q5" s="65" t="s">
        <v>285</v>
      </c>
      <c r="R5" s="65" t="s">
        <v>334</v>
      </c>
      <c r="S5" s="65" t="s">
        <v>284</v>
      </c>
      <c r="U5" s="65"/>
      <c r="V5" s="65" t="s">
        <v>294</v>
      </c>
      <c r="W5" s="65" t="s">
        <v>283</v>
      </c>
      <c r="X5" s="65" t="s">
        <v>335</v>
      </c>
      <c r="Y5" s="65" t="s">
        <v>295</v>
      </c>
      <c r="Z5" s="65" t="s">
        <v>284</v>
      </c>
    </row>
    <row r="6" spans="1:27" x14ac:dyDescent="0.3">
      <c r="A6" s="65" t="s">
        <v>287</v>
      </c>
      <c r="B6" s="65">
        <v>2200</v>
      </c>
      <c r="C6" s="65">
        <v>2979.5140000000001</v>
      </c>
      <c r="E6" s="65" t="s">
        <v>336</v>
      </c>
      <c r="F6" s="65">
        <v>55</v>
      </c>
      <c r="G6" s="65">
        <v>15</v>
      </c>
      <c r="H6" s="65">
        <v>7</v>
      </c>
      <c r="J6" s="65" t="s">
        <v>296</v>
      </c>
      <c r="K6" s="65">
        <v>0.1</v>
      </c>
      <c r="L6" s="65">
        <v>4</v>
      </c>
      <c r="N6" s="65" t="s">
        <v>282</v>
      </c>
      <c r="O6" s="65">
        <v>50</v>
      </c>
      <c r="P6" s="65">
        <v>60</v>
      </c>
      <c r="Q6" s="65">
        <v>0</v>
      </c>
      <c r="R6" s="65">
        <v>0</v>
      </c>
      <c r="S6" s="65">
        <v>109.50134</v>
      </c>
      <c r="U6" s="65" t="s">
        <v>297</v>
      </c>
      <c r="V6" s="65">
        <v>0</v>
      </c>
      <c r="W6" s="65">
        <v>0</v>
      </c>
      <c r="X6" s="65">
        <v>25</v>
      </c>
      <c r="Y6" s="65">
        <v>0</v>
      </c>
      <c r="Z6" s="65">
        <v>30.919737000000001</v>
      </c>
    </row>
    <row r="7" spans="1:27" x14ac:dyDescent="0.3">
      <c r="E7" s="65" t="s">
        <v>298</v>
      </c>
      <c r="F7" s="65">
        <v>65</v>
      </c>
      <c r="G7" s="65">
        <v>30</v>
      </c>
      <c r="H7" s="65">
        <v>20</v>
      </c>
      <c r="J7" s="65" t="s">
        <v>337</v>
      </c>
      <c r="K7" s="65">
        <v>1</v>
      </c>
      <c r="L7" s="65">
        <v>10</v>
      </c>
    </row>
    <row r="8" spans="1:27" x14ac:dyDescent="0.3">
      <c r="E8" s="65" t="s">
        <v>299</v>
      </c>
      <c r="F8" s="65">
        <v>70.540000000000006</v>
      </c>
      <c r="G8" s="65">
        <v>12.16</v>
      </c>
      <c r="H8" s="65">
        <v>17.3</v>
      </c>
      <c r="J8" s="65" t="s">
        <v>299</v>
      </c>
      <c r="K8" s="65">
        <v>5.3259999999999996</v>
      </c>
      <c r="L8" s="65">
        <v>13.760999999999999</v>
      </c>
    </row>
    <row r="13" spans="1:27" x14ac:dyDescent="0.3">
      <c r="A13" s="70" t="s">
        <v>277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300</v>
      </c>
      <c r="B14" s="69"/>
      <c r="C14" s="69"/>
      <c r="D14" s="69"/>
      <c r="E14" s="69"/>
      <c r="F14" s="69"/>
      <c r="H14" s="69" t="s">
        <v>338</v>
      </c>
      <c r="I14" s="69"/>
      <c r="J14" s="69"/>
      <c r="K14" s="69"/>
      <c r="L14" s="69"/>
      <c r="M14" s="69"/>
      <c r="O14" s="69" t="s">
        <v>301</v>
      </c>
      <c r="P14" s="69"/>
      <c r="Q14" s="69"/>
      <c r="R14" s="69"/>
      <c r="S14" s="69"/>
      <c r="T14" s="69"/>
      <c r="V14" s="69" t="s">
        <v>278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294</v>
      </c>
      <c r="C15" s="65" t="s">
        <v>283</v>
      </c>
      <c r="D15" s="65" t="s">
        <v>285</v>
      </c>
      <c r="E15" s="65" t="s">
        <v>339</v>
      </c>
      <c r="F15" s="65" t="s">
        <v>330</v>
      </c>
      <c r="H15" s="65"/>
      <c r="I15" s="65" t="s">
        <v>340</v>
      </c>
      <c r="J15" s="65" t="s">
        <v>283</v>
      </c>
      <c r="K15" s="65" t="s">
        <v>285</v>
      </c>
      <c r="L15" s="65" t="s">
        <v>339</v>
      </c>
      <c r="M15" s="65" t="s">
        <v>330</v>
      </c>
      <c r="O15" s="65"/>
      <c r="P15" s="65" t="s">
        <v>294</v>
      </c>
      <c r="Q15" s="65" t="s">
        <v>283</v>
      </c>
      <c r="R15" s="65" t="s">
        <v>285</v>
      </c>
      <c r="S15" s="65" t="s">
        <v>295</v>
      </c>
      <c r="T15" s="65" t="s">
        <v>284</v>
      </c>
      <c r="V15" s="65"/>
      <c r="W15" s="65" t="s">
        <v>341</v>
      </c>
      <c r="X15" s="65" t="s">
        <v>342</v>
      </c>
      <c r="Y15" s="65" t="s">
        <v>285</v>
      </c>
      <c r="Z15" s="65" t="s">
        <v>343</v>
      </c>
      <c r="AA15" s="65" t="s">
        <v>344</v>
      </c>
    </row>
    <row r="16" spans="1:27" x14ac:dyDescent="0.3">
      <c r="A16" s="65" t="s">
        <v>302</v>
      </c>
      <c r="B16" s="65">
        <v>530</v>
      </c>
      <c r="C16" s="65">
        <v>750</v>
      </c>
      <c r="D16" s="65">
        <v>0</v>
      </c>
      <c r="E16" s="65">
        <v>3000</v>
      </c>
      <c r="F16" s="65">
        <v>740.58794999999998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28.840689000000001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8.8255060000000007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274.66539999999998</v>
      </c>
    </row>
    <row r="23" spans="1:62" x14ac:dyDescent="0.3">
      <c r="A23" s="70" t="s">
        <v>303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304</v>
      </c>
      <c r="B24" s="69"/>
      <c r="C24" s="69"/>
      <c r="D24" s="69"/>
      <c r="E24" s="69"/>
      <c r="F24" s="69"/>
      <c r="H24" s="69" t="s">
        <v>345</v>
      </c>
      <c r="I24" s="69"/>
      <c r="J24" s="69"/>
      <c r="K24" s="69"/>
      <c r="L24" s="69"/>
      <c r="M24" s="69"/>
      <c r="O24" s="69" t="s">
        <v>305</v>
      </c>
      <c r="P24" s="69"/>
      <c r="Q24" s="69"/>
      <c r="R24" s="69"/>
      <c r="S24" s="69"/>
      <c r="T24" s="69"/>
      <c r="V24" s="69" t="s">
        <v>306</v>
      </c>
      <c r="W24" s="69"/>
      <c r="X24" s="69"/>
      <c r="Y24" s="69"/>
      <c r="Z24" s="69"/>
      <c r="AA24" s="69"/>
      <c r="AC24" s="69" t="s">
        <v>307</v>
      </c>
      <c r="AD24" s="69"/>
      <c r="AE24" s="69"/>
      <c r="AF24" s="69"/>
      <c r="AG24" s="69"/>
      <c r="AH24" s="69"/>
      <c r="AJ24" s="69" t="s">
        <v>279</v>
      </c>
      <c r="AK24" s="69"/>
      <c r="AL24" s="69"/>
      <c r="AM24" s="69"/>
      <c r="AN24" s="69"/>
      <c r="AO24" s="69"/>
      <c r="AQ24" s="69" t="s">
        <v>308</v>
      </c>
      <c r="AR24" s="69"/>
      <c r="AS24" s="69"/>
      <c r="AT24" s="69"/>
      <c r="AU24" s="69"/>
      <c r="AV24" s="69"/>
      <c r="AX24" s="69" t="s">
        <v>346</v>
      </c>
      <c r="AY24" s="69"/>
      <c r="AZ24" s="69"/>
      <c r="BA24" s="69"/>
      <c r="BB24" s="69"/>
      <c r="BC24" s="69"/>
      <c r="BE24" s="69" t="s">
        <v>309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341</v>
      </c>
      <c r="C25" s="65" t="s">
        <v>283</v>
      </c>
      <c r="D25" s="65" t="s">
        <v>335</v>
      </c>
      <c r="E25" s="65" t="s">
        <v>343</v>
      </c>
      <c r="F25" s="65" t="s">
        <v>284</v>
      </c>
      <c r="H25" s="65"/>
      <c r="I25" s="65" t="s">
        <v>294</v>
      </c>
      <c r="J25" s="65" t="s">
        <v>342</v>
      </c>
      <c r="K25" s="65" t="s">
        <v>335</v>
      </c>
      <c r="L25" s="65" t="s">
        <v>295</v>
      </c>
      <c r="M25" s="65" t="s">
        <v>284</v>
      </c>
      <c r="O25" s="65"/>
      <c r="P25" s="65" t="s">
        <v>294</v>
      </c>
      <c r="Q25" s="65" t="s">
        <v>283</v>
      </c>
      <c r="R25" s="65" t="s">
        <v>285</v>
      </c>
      <c r="S25" s="65" t="s">
        <v>343</v>
      </c>
      <c r="T25" s="65" t="s">
        <v>284</v>
      </c>
      <c r="V25" s="65"/>
      <c r="W25" s="65" t="s">
        <v>341</v>
      </c>
      <c r="X25" s="65" t="s">
        <v>283</v>
      </c>
      <c r="Y25" s="65" t="s">
        <v>347</v>
      </c>
      <c r="Z25" s="65" t="s">
        <v>295</v>
      </c>
      <c r="AA25" s="65" t="s">
        <v>344</v>
      </c>
      <c r="AC25" s="65"/>
      <c r="AD25" s="65" t="s">
        <v>294</v>
      </c>
      <c r="AE25" s="65" t="s">
        <v>283</v>
      </c>
      <c r="AF25" s="65" t="s">
        <v>285</v>
      </c>
      <c r="AG25" s="65" t="s">
        <v>343</v>
      </c>
      <c r="AH25" s="65" t="s">
        <v>284</v>
      </c>
      <c r="AJ25" s="65"/>
      <c r="AK25" s="65" t="s">
        <v>341</v>
      </c>
      <c r="AL25" s="65" t="s">
        <v>342</v>
      </c>
      <c r="AM25" s="65" t="s">
        <v>285</v>
      </c>
      <c r="AN25" s="65" t="s">
        <v>348</v>
      </c>
      <c r="AO25" s="65" t="s">
        <v>284</v>
      </c>
      <c r="AQ25" s="65"/>
      <c r="AR25" s="65" t="s">
        <v>294</v>
      </c>
      <c r="AS25" s="65" t="s">
        <v>283</v>
      </c>
      <c r="AT25" s="65" t="s">
        <v>347</v>
      </c>
      <c r="AU25" s="65" t="s">
        <v>295</v>
      </c>
      <c r="AV25" s="65" t="s">
        <v>284</v>
      </c>
      <c r="AX25" s="65"/>
      <c r="AY25" s="65" t="s">
        <v>294</v>
      </c>
      <c r="AZ25" s="65" t="s">
        <v>283</v>
      </c>
      <c r="BA25" s="65" t="s">
        <v>285</v>
      </c>
      <c r="BB25" s="65" t="s">
        <v>343</v>
      </c>
      <c r="BC25" s="65" t="s">
        <v>344</v>
      </c>
      <c r="BE25" s="65"/>
      <c r="BF25" s="65" t="s">
        <v>294</v>
      </c>
      <c r="BG25" s="65" t="s">
        <v>283</v>
      </c>
      <c r="BH25" s="65" t="s">
        <v>335</v>
      </c>
      <c r="BI25" s="65" t="s">
        <v>343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194.56567000000001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2.5438499999999999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2.202518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23.637689999999999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3.2987635000000002</v>
      </c>
      <c r="AJ26" s="65" t="s">
        <v>280</v>
      </c>
      <c r="AK26" s="65">
        <v>320</v>
      </c>
      <c r="AL26" s="65">
        <v>400</v>
      </c>
      <c r="AM26" s="65">
        <v>0</v>
      </c>
      <c r="AN26" s="65">
        <v>1000</v>
      </c>
      <c r="AO26" s="65">
        <v>674.06006000000002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18.564592000000001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3.7138135000000001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2.7289428999999998</v>
      </c>
    </row>
    <row r="33" spans="1:68" x14ac:dyDescent="0.3">
      <c r="A33" s="70" t="s">
        <v>310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281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311</v>
      </c>
      <c r="W34" s="69"/>
      <c r="X34" s="69"/>
      <c r="Y34" s="69"/>
      <c r="Z34" s="69"/>
      <c r="AA34" s="69"/>
      <c r="AC34" s="69" t="s">
        <v>312</v>
      </c>
      <c r="AD34" s="69"/>
      <c r="AE34" s="69"/>
      <c r="AF34" s="69"/>
      <c r="AG34" s="69"/>
      <c r="AH34" s="69"/>
      <c r="AJ34" s="69" t="s">
        <v>349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294</v>
      </c>
      <c r="C35" s="65" t="s">
        <v>283</v>
      </c>
      <c r="D35" s="65" t="s">
        <v>347</v>
      </c>
      <c r="E35" s="65" t="s">
        <v>343</v>
      </c>
      <c r="F35" s="65" t="s">
        <v>284</v>
      </c>
      <c r="H35" s="65"/>
      <c r="I35" s="65" t="s">
        <v>341</v>
      </c>
      <c r="J35" s="65" t="s">
        <v>283</v>
      </c>
      <c r="K35" s="65" t="s">
        <v>285</v>
      </c>
      <c r="L35" s="65" t="s">
        <v>343</v>
      </c>
      <c r="M35" s="65" t="s">
        <v>344</v>
      </c>
      <c r="O35" s="65"/>
      <c r="P35" s="65" t="s">
        <v>294</v>
      </c>
      <c r="Q35" s="65" t="s">
        <v>283</v>
      </c>
      <c r="R35" s="65" t="s">
        <v>285</v>
      </c>
      <c r="S35" s="65" t="s">
        <v>295</v>
      </c>
      <c r="T35" s="65" t="s">
        <v>344</v>
      </c>
      <c r="V35" s="65"/>
      <c r="W35" s="65" t="s">
        <v>294</v>
      </c>
      <c r="X35" s="65" t="s">
        <v>342</v>
      </c>
      <c r="Y35" s="65" t="s">
        <v>285</v>
      </c>
      <c r="Z35" s="65" t="s">
        <v>343</v>
      </c>
      <c r="AA35" s="65" t="s">
        <v>284</v>
      </c>
      <c r="AC35" s="65"/>
      <c r="AD35" s="65" t="s">
        <v>294</v>
      </c>
      <c r="AE35" s="65" t="s">
        <v>283</v>
      </c>
      <c r="AF35" s="65" t="s">
        <v>285</v>
      </c>
      <c r="AG35" s="65" t="s">
        <v>295</v>
      </c>
      <c r="AH35" s="65" t="s">
        <v>284</v>
      </c>
      <c r="AJ35" s="65"/>
      <c r="AK35" s="65" t="s">
        <v>341</v>
      </c>
      <c r="AL35" s="65" t="s">
        <v>283</v>
      </c>
      <c r="AM35" s="65" t="s">
        <v>285</v>
      </c>
      <c r="AN35" s="65" t="s">
        <v>295</v>
      </c>
      <c r="AO35" s="65" t="s">
        <v>344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684.37350000000004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1747.48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5881.8280000000004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4463.7290000000003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195.4905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165.02914000000001</v>
      </c>
    </row>
    <row r="43" spans="1:68" x14ac:dyDescent="0.3">
      <c r="A43" s="70" t="s">
        <v>313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314</v>
      </c>
      <c r="B44" s="69"/>
      <c r="C44" s="69"/>
      <c r="D44" s="69"/>
      <c r="E44" s="69"/>
      <c r="F44" s="69"/>
      <c r="H44" s="69" t="s">
        <v>315</v>
      </c>
      <c r="I44" s="69"/>
      <c r="J44" s="69"/>
      <c r="K44" s="69"/>
      <c r="L44" s="69"/>
      <c r="M44" s="69"/>
      <c r="O44" s="69" t="s">
        <v>316</v>
      </c>
      <c r="P44" s="69"/>
      <c r="Q44" s="69"/>
      <c r="R44" s="69"/>
      <c r="S44" s="69"/>
      <c r="T44" s="69"/>
      <c r="V44" s="69" t="s">
        <v>350</v>
      </c>
      <c r="W44" s="69"/>
      <c r="X44" s="69"/>
      <c r="Y44" s="69"/>
      <c r="Z44" s="69"/>
      <c r="AA44" s="69"/>
      <c r="AC44" s="69" t="s">
        <v>317</v>
      </c>
      <c r="AD44" s="69"/>
      <c r="AE44" s="69"/>
      <c r="AF44" s="69"/>
      <c r="AG44" s="69"/>
      <c r="AH44" s="69"/>
      <c r="AJ44" s="69" t="s">
        <v>351</v>
      </c>
      <c r="AK44" s="69"/>
      <c r="AL44" s="69"/>
      <c r="AM44" s="69"/>
      <c r="AN44" s="69"/>
      <c r="AO44" s="69"/>
      <c r="AQ44" s="69" t="s">
        <v>318</v>
      </c>
      <c r="AR44" s="69"/>
      <c r="AS44" s="69"/>
      <c r="AT44" s="69"/>
      <c r="AU44" s="69"/>
      <c r="AV44" s="69"/>
      <c r="AX44" s="69" t="s">
        <v>352</v>
      </c>
      <c r="AY44" s="69"/>
      <c r="AZ44" s="69"/>
      <c r="BA44" s="69"/>
      <c r="BB44" s="69"/>
      <c r="BC44" s="69"/>
      <c r="BE44" s="69" t="s">
        <v>319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294</v>
      </c>
      <c r="C45" s="65" t="s">
        <v>353</v>
      </c>
      <c r="D45" s="65" t="s">
        <v>285</v>
      </c>
      <c r="E45" s="65" t="s">
        <v>343</v>
      </c>
      <c r="F45" s="65" t="s">
        <v>344</v>
      </c>
      <c r="H45" s="65"/>
      <c r="I45" s="65" t="s">
        <v>341</v>
      </c>
      <c r="J45" s="65" t="s">
        <v>283</v>
      </c>
      <c r="K45" s="65" t="s">
        <v>285</v>
      </c>
      <c r="L45" s="65" t="s">
        <v>295</v>
      </c>
      <c r="M45" s="65" t="s">
        <v>284</v>
      </c>
      <c r="O45" s="65"/>
      <c r="P45" s="65" t="s">
        <v>333</v>
      </c>
      <c r="Q45" s="65" t="s">
        <v>283</v>
      </c>
      <c r="R45" s="65" t="s">
        <v>285</v>
      </c>
      <c r="S45" s="65" t="s">
        <v>295</v>
      </c>
      <c r="T45" s="65" t="s">
        <v>284</v>
      </c>
      <c r="V45" s="65"/>
      <c r="W45" s="65" t="s">
        <v>294</v>
      </c>
      <c r="X45" s="65" t="s">
        <v>283</v>
      </c>
      <c r="Y45" s="65" t="s">
        <v>285</v>
      </c>
      <c r="Z45" s="65" t="s">
        <v>295</v>
      </c>
      <c r="AA45" s="65" t="s">
        <v>284</v>
      </c>
      <c r="AC45" s="65"/>
      <c r="AD45" s="65" t="s">
        <v>294</v>
      </c>
      <c r="AE45" s="65" t="s">
        <v>283</v>
      </c>
      <c r="AF45" s="65" t="s">
        <v>285</v>
      </c>
      <c r="AG45" s="65" t="s">
        <v>295</v>
      </c>
      <c r="AH45" s="65" t="s">
        <v>284</v>
      </c>
      <c r="AJ45" s="65"/>
      <c r="AK45" s="65" t="s">
        <v>294</v>
      </c>
      <c r="AL45" s="65" t="s">
        <v>283</v>
      </c>
      <c r="AM45" s="65" t="s">
        <v>285</v>
      </c>
      <c r="AN45" s="65" t="s">
        <v>295</v>
      </c>
      <c r="AO45" s="65" t="s">
        <v>284</v>
      </c>
      <c r="AQ45" s="65"/>
      <c r="AR45" s="65" t="s">
        <v>294</v>
      </c>
      <c r="AS45" s="65" t="s">
        <v>283</v>
      </c>
      <c r="AT45" s="65" t="s">
        <v>285</v>
      </c>
      <c r="AU45" s="65" t="s">
        <v>295</v>
      </c>
      <c r="AV45" s="65" t="s">
        <v>284</v>
      </c>
      <c r="AX45" s="65"/>
      <c r="AY45" s="65" t="s">
        <v>294</v>
      </c>
      <c r="AZ45" s="65" t="s">
        <v>283</v>
      </c>
      <c r="BA45" s="65" t="s">
        <v>285</v>
      </c>
      <c r="BB45" s="65" t="s">
        <v>295</v>
      </c>
      <c r="BC45" s="65" t="s">
        <v>284</v>
      </c>
      <c r="BE45" s="65"/>
      <c r="BF45" s="65" t="s">
        <v>294</v>
      </c>
      <c r="BG45" s="65" t="s">
        <v>283</v>
      </c>
      <c r="BH45" s="65" t="s">
        <v>347</v>
      </c>
      <c r="BI45" s="65" t="s">
        <v>295</v>
      </c>
      <c r="BJ45" s="65" t="s">
        <v>284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20.186138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15.587664</v>
      </c>
      <c r="O46" s="65" t="s">
        <v>320</v>
      </c>
      <c r="P46" s="65">
        <v>600</v>
      </c>
      <c r="Q46" s="65">
        <v>800</v>
      </c>
      <c r="R46" s="65">
        <v>0</v>
      </c>
      <c r="S46" s="65">
        <v>10000</v>
      </c>
      <c r="T46" s="65">
        <v>872.06035999999995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5.8475702999999997E-2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4.1718282999999996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243.59345999999999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142.16756000000001</v>
      </c>
      <c r="AX46" s="65" t="s">
        <v>354</v>
      </c>
      <c r="AY46" s="65"/>
      <c r="AZ46" s="65"/>
      <c r="BA46" s="65"/>
      <c r="BB46" s="65"/>
      <c r="BC46" s="65"/>
      <c r="BE46" s="65" t="s">
        <v>321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C17" sqref="C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322</v>
      </c>
      <c r="B2" s="61" t="s">
        <v>323</v>
      </c>
      <c r="C2" s="61" t="s">
        <v>276</v>
      </c>
      <c r="D2" s="61">
        <v>55</v>
      </c>
      <c r="E2" s="61">
        <v>2979.5140000000001</v>
      </c>
      <c r="F2" s="61">
        <v>446.48602</v>
      </c>
      <c r="G2" s="61">
        <v>76.964455000000001</v>
      </c>
      <c r="H2" s="61">
        <v>41.618983999999998</v>
      </c>
      <c r="I2" s="61">
        <v>35.345469999999999</v>
      </c>
      <c r="J2" s="61">
        <v>109.50134</v>
      </c>
      <c r="K2" s="61">
        <v>45.816690000000001</v>
      </c>
      <c r="L2" s="61">
        <v>63.684657999999999</v>
      </c>
      <c r="M2" s="61">
        <v>30.919737000000001</v>
      </c>
      <c r="N2" s="61">
        <v>3.6695964000000001</v>
      </c>
      <c r="O2" s="61">
        <v>16.307403999999998</v>
      </c>
      <c r="P2" s="61">
        <v>1490.4375</v>
      </c>
      <c r="Q2" s="61">
        <v>31.781479999999998</v>
      </c>
      <c r="R2" s="61">
        <v>740.58794999999998</v>
      </c>
      <c r="S2" s="61">
        <v>161.62047999999999</v>
      </c>
      <c r="T2" s="61">
        <v>6947.6045000000004</v>
      </c>
      <c r="U2" s="61">
        <v>8.8255060000000007</v>
      </c>
      <c r="V2" s="61">
        <v>28.840689000000001</v>
      </c>
      <c r="W2" s="61">
        <v>274.66539999999998</v>
      </c>
      <c r="X2" s="61">
        <v>194.56567000000001</v>
      </c>
      <c r="Y2" s="61">
        <v>2.5438499999999999</v>
      </c>
      <c r="Z2" s="61">
        <v>2.202518</v>
      </c>
      <c r="AA2" s="61">
        <v>23.637689999999999</v>
      </c>
      <c r="AB2" s="61">
        <v>3.2987635000000002</v>
      </c>
      <c r="AC2" s="61">
        <v>674.06006000000002</v>
      </c>
      <c r="AD2" s="61">
        <v>18.564592000000001</v>
      </c>
      <c r="AE2" s="61">
        <v>3.7138135000000001</v>
      </c>
      <c r="AF2" s="61">
        <v>2.7289428999999998</v>
      </c>
      <c r="AG2" s="61">
        <v>684.37350000000004</v>
      </c>
      <c r="AH2" s="61">
        <v>326.52159999999998</v>
      </c>
      <c r="AI2" s="61">
        <v>357.8519</v>
      </c>
      <c r="AJ2" s="61">
        <v>1747.48</v>
      </c>
      <c r="AK2" s="61">
        <v>5881.8280000000004</v>
      </c>
      <c r="AL2" s="61">
        <v>195.4905</v>
      </c>
      <c r="AM2" s="61">
        <v>4463.7290000000003</v>
      </c>
      <c r="AN2" s="61">
        <v>165.02914000000001</v>
      </c>
      <c r="AO2" s="61">
        <v>20.186138</v>
      </c>
      <c r="AP2" s="61">
        <v>13.408913</v>
      </c>
      <c r="AQ2" s="61">
        <v>6.7772255000000001</v>
      </c>
      <c r="AR2" s="61">
        <v>15.587664</v>
      </c>
      <c r="AS2" s="61">
        <v>872.06035999999995</v>
      </c>
      <c r="AT2" s="61">
        <v>5.8475702999999997E-2</v>
      </c>
      <c r="AU2" s="61">
        <v>4.1718282999999996</v>
      </c>
      <c r="AV2" s="61">
        <v>243.59345999999999</v>
      </c>
      <c r="AW2" s="61">
        <v>142.16756000000001</v>
      </c>
      <c r="AX2" s="61">
        <v>0.123164184</v>
      </c>
      <c r="AY2" s="61">
        <v>2.23211</v>
      </c>
      <c r="AZ2" s="61">
        <v>484.04944</v>
      </c>
      <c r="BA2" s="61">
        <v>58.199820000000003</v>
      </c>
      <c r="BB2" s="61">
        <v>18.097325999999999</v>
      </c>
      <c r="BC2" s="61">
        <v>22.408064</v>
      </c>
      <c r="BD2" s="61">
        <v>17.679735000000001</v>
      </c>
      <c r="BE2" s="61">
        <v>1.4163017</v>
      </c>
      <c r="BF2" s="61">
        <v>1.7935935000000001</v>
      </c>
      <c r="BG2" s="61">
        <v>6.9387240000000003E-3</v>
      </c>
      <c r="BH2" s="61">
        <v>3.4179284999999997E-2</v>
      </c>
      <c r="BI2" s="61">
        <v>2.9642445999999999E-2</v>
      </c>
      <c r="BJ2" s="61">
        <v>0.13046617999999999</v>
      </c>
      <c r="BK2" s="61">
        <v>5.3374800000000001E-4</v>
      </c>
      <c r="BL2" s="61">
        <v>0.50118123999999997</v>
      </c>
      <c r="BM2" s="61">
        <v>4.1153326000000003</v>
      </c>
      <c r="BN2" s="61">
        <v>0.81711703999999996</v>
      </c>
      <c r="BO2" s="61">
        <v>61.237071999999998</v>
      </c>
      <c r="BP2" s="61">
        <v>8.5129809999999999</v>
      </c>
      <c r="BQ2" s="61">
        <v>18.766203000000001</v>
      </c>
      <c r="BR2" s="61">
        <v>77.363789999999995</v>
      </c>
      <c r="BS2" s="61">
        <v>43.697647000000003</v>
      </c>
      <c r="BT2" s="61">
        <v>7.7590876</v>
      </c>
      <c r="BU2" s="61">
        <v>0.34799375999999999</v>
      </c>
      <c r="BV2" s="61">
        <v>0.13163543999999999</v>
      </c>
      <c r="BW2" s="61">
        <v>0.67738056000000002</v>
      </c>
      <c r="BX2" s="61">
        <v>2.2519564999999999</v>
      </c>
      <c r="BY2" s="61">
        <v>0.20920733</v>
      </c>
      <c r="BZ2" s="61">
        <v>1.2973364E-3</v>
      </c>
      <c r="CA2" s="61">
        <v>1.3569424999999999</v>
      </c>
      <c r="CB2" s="61">
        <v>5.8989864000000003E-2</v>
      </c>
      <c r="CC2" s="61">
        <v>0.28773325999999999</v>
      </c>
      <c r="CD2" s="61">
        <v>4.1275972999999997</v>
      </c>
      <c r="CE2" s="61">
        <v>0.13960782999999999</v>
      </c>
      <c r="CF2" s="61">
        <v>1.1859457</v>
      </c>
      <c r="CG2" s="61">
        <v>4.9500000000000003E-7</v>
      </c>
      <c r="CH2" s="61">
        <v>0.10186536</v>
      </c>
      <c r="CI2" s="61">
        <v>6.3704499999999997E-3</v>
      </c>
      <c r="CJ2" s="61">
        <v>9.5804189999999991</v>
      </c>
      <c r="CK2" s="61">
        <v>3.3683952000000003E-2</v>
      </c>
      <c r="CL2" s="61">
        <v>2.9592242</v>
      </c>
      <c r="CM2" s="61">
        <v>4.0514070000000002</v>
      </c>
      <c r="CN2" s="61">
        <v>3317.7235999999998</v>
      </c>
      <c r="CO2" s="61">
        <v>5676.1504000000004</v>
      </c>
      <c r="CP2" s="61">
        <v>3527.2316999999998</v>
      </c>
      <c r="CQ2" s="61">
        <v>1432.9903999999999</v>
      </c>
      <c r="CR2" s="61">
        <v>635.14819999999997</v>
      </c>
      <c r="CS2" s="61">
        <v>705.61095999999998</v>
      </c>
      <c r="CT2" s="61">
        <v>3136.8625000000002</v>
      </c>
      <c r="CU2" s="61">
        <v>1970.6259</v>
      </c>
      <c r="CV2" s="61">
        <v>2229.174</v>
      </c>
      <c r="CW2" s="61">
        <v>2223.0374000000002</v>
      </c>
      <c r="CX2" s="61">
        <v>638.26775999999995</v>
      </c>
      <c r="CY2" s="61">
        <v>4246.5600000000004</v>
      </c>
      <c r="CZ2" s="61">
        <v>2218.0754000000002</v>
      </c>
      <c r="DA2" s="61">
        <v>4453.4139999999998</v>
      </c>
      <c r="DB2" s="61">
        <v>4535.8563999999997</v>
      </c>
      <c r="DC2" s="61">
        <v>5804.2573000000002</v>
      </c>
      <c r="DD2" s="61">
        <v>11108.431</v>
      </c>
      <c r="DE2" s="61">
        <v>2363.5857000000001</v>
      </c>
      <c r="DF2" s="61">
        <v>5294.8867</v>
      </c>
      <c r="DG2" s="61">
        <v>2342.7296999999999</v>
      </c>
      <c r="DH2" s="61">
        <v>260.05963000000003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58.199820000000003</v>
      </c>
      <c r="B6">
        <f>BB2</f>
        <v>18.097325999999999</v>
      </c>
      <c r="C6">
        <f>BC2</f>
        <v>22.408064</v>
      </c>
      <c r="D6">
        <f>BD2</f>
        <v>17.679735000000001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5" sqref="D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24665</v>
      </c>
      <c r="C2" s="56">
        <f ca="1">YEAR(TODAY())-YEAR(B2)+IF(TODAY()&gt;=DATE(YEAR(TODAY()),MONTH(B2),DAY(B2)),0,-1)</f>
        <v>55</v>
      </c>
      <c r="E2" s="52">
        <v>177.7</v>
      </c>
      <c r="F2" s="53" t="s">
        <v>39</v>
      </c>
      <c r="G2" s="52">
        <v>94</v>
      </c>
      <c r="H2" s="51" t="s">
        <v>41</v>
      </c>
      <c r="I2" s="72">
        <f>ROUND(G3/E3^2,1)</f>
        <v>29.8</v>
      </c>
    </row>
    <row r="3" spans="1:9" x14ac:dyDescent="0.3">
      <c r="E3" s="51">
        <f>E2/100</f>
        <v>1.7769999999999999</v>
      </c>
      <c r="F3" s="51" t="s">
        <v>40</v>
      </c>
      <c r="G3" s="51">
        <f>G2</f>
        <v>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45056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양광주, ID : H1800190)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05월 11일 08:17:18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30" sqref="Y3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45056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55</v>
      </c>
      <c r="G12" s="137"/>
      <c r="H12" s="137"/>
      <c r="I12" s="137"/>
      <c r="K12" s="128">
        <f>'개인정보 및 신체계측 입력'!E2</f>
        <v>177.7</v>
      </c>
      <c r="L12" s="129"/>
      <c r="M12" s="122">
        <f>'개인정보 및 신체계측 입력'!G2</f>
        <v>94</v>
      </c>
      <c r="N12" s="123"/>
      <c r="O12" s="118" t="s">
        <v>271</v>
      </c>
      <c r="P12" s="112"/>
      <c r="Q12" s="115">
        <f>'개인정보 및 신체계측 입력'!I2</f>
        <v>29.8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양광주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70.540000000000006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12.16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17.3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13.8</v>
      </c>
      <c r="L72" s="36" t="s">
        <v>53</v>
      </c>
      <c r="M72" s="36">
        <f>ROUND('DRIs DATA'!K8,1)</f>
        <v>5.3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98.75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240.34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194.57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219.92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85.55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392.12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201.86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2023-05-10T23:21:14Z</dcterms:modified>
</cp:coreProperties>
</file>