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<sst xmlns="http://schemas.openxmlformats.org/spreadsheetml/2006/main" count="692" uniqueCount="344">
  <si>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</si>
  <si>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</si>
  <si>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</si>
  <si>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</si>
  <si>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</si>
  <si>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</si>
  <si>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</si>
  <si>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</si>
  <si>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</si>
  <si>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</si>
  <si>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</si>
  <si>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</si>
  <si>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</si>
  <si>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</si>
  <si>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</si>
  <si>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</si>
  <si>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</si>
  <si>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</si>
  <si>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</si>
  <si>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</si>
  <si>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</si>
  <si>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</si>
  <si>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</si>
  <si>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</si>
  <si>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</si>
  <si>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</si>
  <si>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</si>
  <si>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</si>
  <si>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</si>
  <si>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</si>
  <si>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</si>
  <si>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</si>
  <si>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</si>
  <si>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</si>
  <si>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</si>
  <si>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</si>
  <si>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</si>
  <si>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</si>
  <si>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</si>
  <si>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</si>
  <si>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</si>
  <si>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</si>
  <si>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</si>
  <si>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</si>
  <si>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</si>
  <si>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</si>
  <si>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</si>
  <si>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</si>
  <si>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</si>
  <si>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</si>
  <si>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</si>
  <si>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</si>
  <si>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</si>
  <si>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</si>
  <si>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</si>
  <si>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</si>
  <si>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</si>
  <si>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</si>
  <si>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</si>
  <si>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</si>
  <si>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</si>
  <si>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</si>
  <si>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</si>
  <si>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</si>
  <si>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</si>
  <si>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</si>
  <si>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</si>
  <si>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</si>
  <si>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</si>
  <si>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</si>
  <si>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</si>
  <si>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</si>
  <si>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</si>
  <si>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</si>
  <si>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</si>
  <si>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</si>
  <si>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</si>
  <si>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</si>
  <si>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</si>
  <si>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</si>
  <si>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</si>
  <si>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</si>
  <si>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</si>
  <si>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</si>
  <si>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</si>
  <si>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</si>
  <si>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</si>
  <si>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</si>
  <si>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</si>
  <si>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</si>
  <si>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</si>
  <si>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</si>
  <si>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</si>
  <si>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</si>
  <si>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</si>
  <si>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</si>
  <si>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</si>
  <si>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</si>
  <si>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</si>
  <si>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</si>
  <si>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</si>
  <si>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</si>
  <si>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</si>
  <si>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</si>
  <si>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</si>
  <si>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</si>
  <si>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</si>
  <si>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</si>
  <si>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</si>
  <si>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</si>
  <si>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</si>
  <si>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</si>
  <si>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</si>
  <si>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</si>
  <si>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</si>
  <si>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</si>
  <si>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</si>
  <si>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</si>
  <si>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</si>
  <si>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</si>
  <si>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</si>
  <si>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</si>
  <si>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</si>
  <si>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</si>
  <si>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</si>
  <si>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</si>
  <si>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</si>
  <si>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</si>
  <si>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</si>
  <si>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</si>
  <si>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</si>
  <si>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</si>
  <si>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</si>
  <si>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</si>
  <si>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</si>
  <si>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</si>
  <si>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</si>
  <si>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</si>
  <si>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</si>
  <si>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</si>
  <si>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</si>
  <si>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</si>
  <si>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</si>
  <si>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</si>
  <si>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</si>
  <si>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</si>
  <si>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</si>
  <si>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</si>
  <si>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</si>
  <si>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</si>
  <si>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</si>
  <si>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</si>
  <si>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</si>
  <si>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</si>
  <si>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</si>
  <si>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</si>
  <si>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</si>
  <si>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</si>
  <si>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</si>
  <si>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</si>
  <si>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</si>
  <si>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</si>
  <si>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</si>
  <si>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</si>
  <si>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</si>
  <si>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</si>
  <si>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</si>
  <si>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</si>
  <si>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</si>
  <si>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</si>
  <si>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</si>
  <si>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</si>
  <si>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</si>
  <si>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</si>
  <si>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</si>
  <si>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</si>
  <si>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</si>
  <si>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</si>
  <si>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</si>
  <si>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</si>
  <si>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</si>
  <si>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</si>
  <si>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</si>
  <si>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</si>
  <si>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</si>
  <si>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</si>
  <si>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</si>
  <si>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</si>
  <si>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</si>
  <si>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</si>
  <si>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</si>
  <si>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</si>
  <si>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</si>
  <si>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</si>
  <si>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</si>
  <si>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</si>
  <si>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</si>
  <si>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</si>
  <si>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</si>
  <si>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</si>
  <si>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</si>
  <si>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</si>
  <si>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</si>
  <si>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</si>
  <si>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</si>
  <si>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</si>
  <si>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</si>
  <si>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</si>
  <si>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</si>
  <si>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</si>
  <si>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</si>
  <si>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</si>
  <si>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</si>
  <si>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</si>
  <si>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</si>
  <si>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</si>
  <si>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</si>
  <si>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</si>
  <si>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</si>
  <si>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</si>
  <si>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</si>
  <si>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</si>
  <si>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</si>
  <si>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</si>
  <si>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</si>
  <si>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</si>
  <si>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</si>
  <si>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</si>
  <si>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</si>
  <si>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</si>
  <si>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</si>
  <si>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</si>
  <si>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</si>
  <si>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</si>
  <si>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</si>
  <si>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</si>
  <si>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</si>
  <si>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</si>
  <si>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</si>
  <si>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</si>
  <si>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</si>
  <si>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</si>
  <si>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</si>
  <si>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</si>
  <si>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</si>
  <si>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</si>
  <si>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</si>
  <si>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</si>
  <si>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</si>
  <si>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</si>
  <si>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</si>
  <si>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</si>
  <si>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</si>
  <si>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</si>
  <si>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</si>
  <si>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</si>
  <si>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</si>
  <si>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</si>
  <si>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</si>
  <si>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</si>
  <si>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</si>
  <si>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</si>
  <si>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</si>
  <si>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</si>
  <si>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</si>
  <si>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</si>
  <si>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</si>
  <si>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</si>
  <si>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</si>
  <si>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</si>
  <si>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</si>
  <si>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</si>
  <si>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</si>
  <si>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</si>
  <si>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</si>
  <si>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</si>
  <si>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</si>
  <si>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</si>
  <si>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</si>
  <si>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</si>
  <si>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</si>
  <si>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</si>
  <si>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몰리브덴(ug/일)</t>
    <phoneticPr fontId="1" type="noConversion"/>
  </si>
  <si>
    <t>단백질(g/일)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</si>
  <si>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</si>
  <si>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</si>
  <si>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</si>
  <si>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</si>
  <si>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</si>
  <si>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</si>
  <si>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</si>
  <si>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</si>
  <si>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</si>
  <si>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</si>
  <si>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</si>
  <si>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</si>
  <si>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</si>
  <si>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</si>
  <si>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</si>
  <si>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</si>
  <si>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</si>
  <si>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</si>
  <si>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</si>
  <si>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</si>
  <si>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</si>
  <si>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</si>
  <si>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</si>
  <si>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</si>
  <si>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</si>
  <si>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</si>
  <si>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</si>
  <si>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</si>
  <si>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</si>
  <si>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</si>
  <si>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</si>
  <si>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</si>
  <si>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</si>
  <si>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</si>
  <si>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</si>
  <si>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</si>
  <si>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</si>
  <si>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</si>
  <si>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</si>
  <si>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</si>
  <si>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</si>
  <si>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</si>
  <si>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</si>
  <si>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</si>
  <si>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판토텐산</t>
    <phoneticPr fontId="1" type="noConversion"/>
  </si>
  <si>
    <t>충분섭취량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</si>
  <si>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</si>
  <si>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</si>
  <si>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채상진, ID : H1800191)</t>
  </si>
  <si>
    <t>출력시각</t>
    <phoneticPr fontId="1" type="noConversion"/>
  </si>
  <si>
    <t>2023년 05월 11일 08:18:25</t>
  </si>
  <si>
    <t>불포화지방산</t>
    <phoneticPr fontId="1" type="noConversion"/>
  </si>
  <si>
    <t>n-3불포화</t>
    <phoneticPr fontId="1" type="noConversion"/>
  </si>
  <si>
    <t>섭취비율</t>
    <phoneticPr fontId="1" type="noConversion"/>
  </si>
  <si>
    <t>비타민B12</t>
    <phoneticPr fontId="1" type="noConversion"/>
  </si>
  <si>
    <t>다량 무기질</t>
    <phoneticPr fontId="1" type="noConversion"/>
  </si>
  <si>
    <t>칼슘</t>
    <phoneticPr fontId="1" type="noConversion"/>
  </si>
  <si>
    <t>몰리브덴</t>
    <phoneticPr fontId="1" type="noConversion"/>
  </si>
  <si>
    <t>H1800191</t>
  </si>
  <si>
    <t>채상진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</si>
</sst>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84.677284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310192"/>
        <c:axId val="607307448"/>
      </c:barChart>
      <c:catAx>
        <c:axId val="60731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307448"/>
        <c:crosses val="autoZero"/>
        <c:auto val="1"/>
        <c:lblAlgn val="ctr"/>
        <c:lblOffset val="100"/>
        <c:noMultiLvlLbl val="0"/>
      </c:catAx>
      <c:valAx>
        <c:axId val="60730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31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2.8633065000000002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49624"/>
        <c:axId val="551751584"/>
      </c:barChart>
      <c:catAx>
        <c:axId val="55174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51584"/>
        <c:crosses val="autoZero"/>
        <c:auto val="1"/>
        <c:lblAlgn val="ctr"/>
        <c:lblOffset val="100"/>
        <c:noMultiLvlLbl val="0"/>
      </c:catAx>
      <c:valAx>
        <c:axId val="55175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4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1.1044197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309408"/>
        <c:axId val="104637264"/>
      </c:barChart>
      <c:catAx>
        <c:axId val="6073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637264"/>
        <c:crosses val="autoZero"/>
        <c:auto val="1"/>
        <c:lblAlgn val="ctr"/>
        <c:lblOffset val="100"/>
        <c:noMultiLvlLbl val="0"/>
      </c:catAx>
      <c:valAx>
        <c:axId val="10463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3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1401.1917000000001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41488"/>
        <c:axId val="551544624"/>
      </c:barChart>
      <c:catAx>
        <c:axId val="55154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4624"/>
        <c:crosses val="autoZero"/>
        <c:auto val="1"/>
        <c:lblAlgn val="ctr"/>
        <c:lblOffset val="100"/>
        <c:noMultiLvlLbl val="0"/>
      </c:catAx>
      <c:valAx>
        <c:axId val="55154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4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2819.4994999999999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39528"/>
        <c:axId val="551545016"/>
      </c:barChart>
      <c:catAx>
        <c:axId val="55153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5016"/>
        <c:crosses val="autoZero"/>
        <c:auto val="1"/>
        <c:lblAlgn val="ctr"/>
        <c:lblOffset val="100"/>
        <c:noMultiLvlLbl val="0"/>
      </c:catAx>
      <c:valAx>
        <c:axId val="5515450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3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58.58878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39136"/>
        <c:axId val="551544232"/>
      </c:barChart>
      <c:catAx>
        <c:axId val="55153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4232"/>
        <c:crosses val="autoZero"/>
        <c:auto val="1"/>
        <c:lblAlgn val="ctr"/>
        <c:lblOffset val="100"/>
        <c:noMultiLvlLbl val="0"/>
      </c:catAx>
      <c:valAx>
        <c:axId val="55154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159.06790000000001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45408"/>
        <c:axId val="551542272"/>
      </c:barChart>
      <c:catAx>
        <c:axId val="55154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2272"/>
        <c:crosses val="autoZero"/>
        <c:auto val="1"/>
        <c:lblAlgn val="ctr"/>
        <c:lblOffset val="100"/>
        <c:noMultiLvlLbl val="0"/>
      </c:catAx>
      <c:valAx>
        <c:axId val="55154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15.119410999999999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45800"/>
        <c:axId val="551546192"/>
      </c:barChart>
      <c:catAx>
        <c:axId val="55154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6192"/>
        <c:crosses val="autoZero"/>
        <c:auto val="1"/>
        <c:lblAlgn val="ctr"/>
        <c:lblOffset val="100"/>
        <c:noMultiLvlLbl val="0"/>
      </c:catAx>
      <c:valAx>
        <c:axId val="55154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4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782.71029999999996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39920"/>
        <c:axId val="551541880"/>
      </c:barChart>
      <c:catAx>
        <c:axId val="55153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1880"/>
        <c:crosses val="autoZero"/>
        <c:auto val="1"/>
        <c:lblAlgn val="ctr"/>
        <c:lblOffset val="100"/>
        <c:noMultiLvlLbl val="0"/>
      </c:catAx>
      <c:valAx>
        <c:axId val="5515418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3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0.1707496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42664"/>
        <c:axId val="548054616"/>
      </c:barChart>
      <c:catAx>
        <c:axId val="55154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4616"/>
        <c:crosses val="autoZero"/>
        <c:auto val="1"/>
        <c:lblAlgn val="ctr"/>
        <c:lblOffset val="100"/>
        <c:noMultiLvlLbl val="0"/>
      </c:catAx>
      <c:valAx>
        <c:axId val="54805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4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4.3082440000000002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60496"/>
        <c:axId val="548055008"/>
      </c:barChart>
      <c:catAx>
        <c:axId val="54806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5008"/>
        <c:crosses val="autoZero"/>
        <c:auto val="1"/>
        <c:lblAlgn val="ctr"/>
        <c:lblOffset val="100"/>
        <c:noMultiLvlLbl val="0"/>
      </c:catAx>
      <c:valAx>
        <c:axId val="54805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6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23.772124999999999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307056"/>
        <c:axId val="607306272"/>
      </c:barChart>
      <c:catAx>
        <c:axId val="60730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306272"/>
        <c:crosses val="autoZero"/>
        <c:auto val="1"/>
        <c:lblAlgn val="ctr"/>
        <c:lblOffset val="100"/>
        <c:noMultiLvlLbl val="0"/>
      </c:catAx>
      <c:valAx>
        <c:axId val="607306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30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49.521079999999998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55792"/>
        <c:axId val="548053048"/>
      </c:barChart>
      <c:catAx>
        <c:axId val="54805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3048"/>
        <c:crosses val="autoZero"/>
        <c:auto val="1"/>
        <c:lblAlgn val="ctr"/>
        <c:lblOffset val="100"/>
        <c:noMultiLvlLbl val="0"/>
      </c:catAx>
      <c:valAx>
        <c:axId val="54805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103.83848999999999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58928"/>
        <c:axId val="548053440"/>
      </c:barChart>
      <c:catAx>
        <c:axId val="54805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3440"/>
        <c:crosses val="autoZero"/>
        <c:auto val="1"/>
        <c:lblAlgn val="ctr"/>
        <c:lblOffset val="100"/>
        <c:noMultiLvlLbl val="0"/>
      </c:catAx>
      <c:valAx>
        <c:axId val="54805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3.01</c:v>
                </c:pt>
                <c:pt idx="1">
                  <c:v>4.944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8053832"/>
        <c:axId val="548057752"/>
      </c:barChart>
      <c:catAx>
        <c:axId val="54805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7752"/>
        <c:crosses val="autoZero"/>
        <c:auto val="1"/>
        <c:lblAlgn val="ctr"/>
        <c:lblOffset val="100"/>
        <c:noMultiLvlLbl val="0"/>
      </c:catAx>
      <c:valAx>
        <c:axId val="54805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12.029976</c:v>
                </c:pt>
                <c:pt idx="1">
                  <c:v>14.4748535</c:v>
                </c:pt>
                <c:pt idx="2">
                  <c:v>11.485737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559.86609999999996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56576"/>
        <c:axId val="548056968"/>
      </c:barChart>
      <c:catAx>
        <c:axId val="54805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6968"/>
        <c:crosses val="autoZero"/>
        <c:auto val="1"/>
        <c:lblAlgn val="ctr"/>
        <c:lblOffset val="100"/>
        <c:noMultiLvlLbl val="0"/>
      </c:catAx>
      <c:valAx>
        <c:axId val="548056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12.370879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57360"/>
        <c:axId val="548058144"/>
      </c:barChart>
      <c:catAx>
        <c:axId val="54805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8144"/>
        <c:crosses val="autoZero"/>
        <c:auto val="1"/>
        <c:lblAlgn val="ctr"/>
        <c:lblOffset val="100"/>
        <c:noMultiLvlLbl val="0"/>
      </c:catAx>
      <c:valAx>
        <c:axId val="54805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72.106999999999999</c:v>
                </c:pt>
                <c:pt idx="1">
                  <c:v>9.3480000000000008</c:v>
                </c:pt>
                <c:pt idx="2">
                  <c:v>18.545000000000002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8552248"/>
        <c:axId val="618552640"/>
      </c:barChart>
      <c:catAx>
        <c:axId val="61855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52640"/>
        <c:crosses val="autoZero"/>
        <c:auto val="1"/>
        <c:lblAlgn val="ctr"/>
        <c:lblOffset val="100"/>
        <c:noMultiLvlLbl val="0"/>
      </c:catAx>
      <c:valAx>
        <c:axId val="61855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2450.7797999999998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3816"/>
        <c:axId val="618553032"/>
      </c:barChart>
      <c:catAx>
        <c:axId val="61855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53032"/>
        <c:crosses val="autoZero"/>
        <c:auto val="1"/>
        <c:lblAlgn val="ctr"/>
        <c:lblOffset val="100"/>
        <c:noMultiLvlLbl val="0"/>
      </c:catAx>
      <c:valAx>
        <c:axId val="618553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74.612219999999994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4600"/>
        <c:axId val="618548720"/>
      </c:barChart>
      <c:catAx>
        <c:axId val="6185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48720"/>
        <c:crosses val="autoZero"/>
        <c:auto val="1"/>
        <c:lblAlgn val="ctr"/>
        <c:lblOffset val="100"/>
        <c:noMultiLvlLbl val="0"/>
      </c:catAx>
      <c:valAx>
        <c:axId val="618548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423.88672000000003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1856"/>
        <c:axId val="618549504"/>
      </c:barChart>
      <c:catAx>
        <c:axId val="6185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49504"/>
        <c:crosses val="autoZero"/>
        <c:auto val="1"/>
        <c:lblAlgn val="ctr"/>
        <c:lblOffset val="100"/>
        <c:noMultiLvlLbl val="0"/>
      </c:catAx>
      <c:valAx>
        <c:axId val="6185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5.2321280000000003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305488"/>
        <c:axId val="607305880"/>
      </c:barChart>
      <c:catAx>
        <c:axId val="6073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305880"/>
        <c:crosses val="autoZero"/>
        <c:auto val="1"/>
        <c:lblAlgn val="ctr"/>
        <c:lblOffset val="100"/>
        <c:noMultiLvlLbl val="0"/>
      </c:catAx>
      <c:valAx>
        <c:axId val="60730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30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3536.5749999999998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47544"/>
        <c:axId val="618547936"/>
      </c:barChart>
      <c:catAx>
        <c:axId val="61854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47936"/>
        <c:crosses val="autoZero"/>
        <c:auto val="1"/>
        <c:lblAlgn val="ctr"/>
        <c:lblOffset val="100"/>
        <c:noMultiLvlLbl val="0"/>
      </c:catAx>
      <c:valAx>
        <c:axId val="61854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4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17.816803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0288"/>
        <c:axId val="618550680"/>
      </c:barChart>
      <c:catAx>
        <c:axId val="61855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50680"/>
        <c:crosses val="autoZero"/>
        <c:auto val="1"/>
        <c:lblAlgn val="ctr"/>
        <c:lblOffset val="100"/>
        <c:noMultiLvlLbl val="0"/>
      </c:catAx>
      <c:valAx>
        <c:axId val="61855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3.1849406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1464"/>
        <c:axId val="608206792"/>
      </c:barChart>
      <c:catAx>
        <c:axId val="6185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06792"/>
        <c:crosses val="autoZero"/>
        <c:auto val="1"/>
        <c:lblAlgn val="ctr"/>
        <c:lblOffset val="100"/>
        <c:noMultiLvlLbl val="0"/>
      </c:catAx>
      <c:valAx>
        <c:axId val="60820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246.85830000000001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46096"/>
        <c:axId val="551747272"/>
      </c:barChart>
      <c:catAx>
        <c:axId val="55174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47272"/>
        <c:crosses val="autoZero"/>
        <c:auto val="1"/>
        <c:lblAlgn val="ctr"/>
        <c:lblOffset val="100"/>
        <c:noMultiLvlLbl val="0"/>
      </c:catAx>
      <c:valAx>
        <c:axId val="55174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4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1.3367378000000001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51976"/>
        <c:axId val="551746488"/>
      </c:barChart>
      <c:catAx>
        <c:axId val="55175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46488"/>
        <c:crosses val="autoZero"/>
        <c:auto val="1"/>
        <c:lblAlgn val="ctr"/>
        <c:lblOffset val="100"/>
        <c:noMultiLvlLbl val="0"/>
      </c:catAx>
      <c:valAx>
        <c:axId val="551746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5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19.628332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47664"/>
        <c:axId val="551745312"/>
      </c:barChart>
      <c:catAx>
        <c:axId val="55174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45312"/>
        <c:crosses val="autoZero"/>
        <c:auto val="1"/>
        <c:lblAlgn val="ctr"/>
        <c:lblOffset val="100"/>
        <c:noMultiLvlLbl val="0"/>
      </c:catAx>
      <c:valAx>
        <c:axId val="55174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4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3.1849406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50016"/>
        <c:axId val="551750800"/>
      </c:barChart>
      <c:catAx>
        <c:axId val="55175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50800"/>
        <c:crosses val="autoZero"/>
        <c:auto val="1"/>
        <c:lblAlgn val="ctr"/>
        <c:lblOffset val="100"/>
        <c:noMultiLvlLbl val="0"/>
      </c:catAx>
      <c:valAx>
        <c:axId val="5517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5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518.44240000000002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50408"/>
        <c:axId val="551748840"/>
      </c:barChart>
      <c:catAx>
        <c:axId val="55175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48840"/>
        <c:crosses val="autoZero"/>
        <c:auto val="1"/>
        <c:lblAlgn val="ctr"/>
        <c:lblOffset val="100"/>
        <c:noMultiLvlLbl val="0"/>
      </c:catAx>
      <c:valAx>
        <c:axId val="55174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5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13.703635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45704"/>
        <c:axId val="551751192"/>
      </c:barChart>
      <c:catAx>
        <c:axId val="5517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51192"/>
        <c:crosses val="autoZero"/>
        <c:auto val="1"/>
        <c:lblAlgn val="ctr"/>
        <c:lblOffset val="100"/>
        <c:noMultiLvlLbl val="0"/>
      </c:catAx>
      <c:valAx>
        <c:axId val="55175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채상진, ID : H1800191)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11일 08:18:25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2450.7797999999998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84.677284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23.772124999999999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72.106999999999999</v>
      </c>
      <c r="G8" s="59">
        <f>'DRIs DATA 입력'!G8</f>
        <v>9.3480000000000008</v>
      </c>
      <c r="H8" s="59">
        <f>'DRIs DATA 입력'!H8</f>
        <v>18.545000000000002</v>
      </c>
      <c r="I8" s="46"/>
      <c r="J8" s="59" t="s">
        <v>216</v>
      </c>
      <c r="K8" s="59">
        <f>'DRIs DATA 입력'!K8</f>
        <v>3.01</v>
      </c>
      <c r="L8" s="59">
        <f>'DRIs DATA 입력'!L8</f>
        <v>4.944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559.86609999999996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12.370879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5.2321280000000003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246.85830000000001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74.612219999999994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1.8774135000000001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1.3367378000000001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19.628332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3.1849406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518.44240000000002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13.703635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2.8633065000000002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1.1044197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423.88672000000003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1401.1917000000001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3536.5749999999998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2819.4994999999999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58.58878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159.06790000000001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17.816803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15.119410999999999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782.71029999999996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0.1707496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4.3082440000000002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49.521079999999998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103.83848999999999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331</v>
      </c>
      <c r="B1" s="61" t="s">
        <v>332</v>
      </c>
      <c r="G1" s="62" t="s">
        <v>333</v>
      </c>
      <c r="H1" s="61" t="s">
        <v>334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288</v>
      </c>
      <c r="B4" s="69"/>
      <c r="C4" s="69"/>
      <c r="E4" s="66" t="s">
        <v>289</v>
      </c>
      <c r="F4" s="67"/>
      <c r="G4" s="67"/>
      <c r="H4" s="68"/>
      <c r="J4" s="66" t="s">
        <v>335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290</v>
      </c>
      <c r="V4" s="69"/>
      <c r="W4" s="69"/>
      <c r="X4" s="69"/>
      <c r="Y4" s="69"/>
      <c r="Z4" s="69"/>
    </row>
    <row r="5" spans="1:27" x14ac:dyDescent="0.3">
      <c r="A5" s="65"/>
      <c r="B5" s="65" t="s">
        <v>291</v>
      </c>
      <c r="C5" s="65" t="s">
        <v>285</v>
      </c>
      <c r="E5" s="65"/>
      <c r="F5" s="65" t="s">
        <v>50</v>
      </c>
      <c r="G5" s="65" t="s">
        <v>292</v>
      </c>
      <c r="H5" s="65" t="s">
        <v>46</v>
      </c>
      <c r="J5" s="65"/>
      <c r="K5" s="65" t="s">
        <v>336</v>
      </c>
      <c r="L5" s="65" t="s">
        <v>293</v>
      </c>
      <c r="N5" s="65"/>
      <c r="O5" s="65" t="s">
        <v>324</v>
      </c>
      <c r="P5" s="65" t="s">
        <v>284</v>
      </c>
      <c r="Q5" s="65" t="s">
        <v>329</v>
      </c>
      <c r="R5" s="65" t="s">
        <v>295</v>
      </c>
      <c r="S5" s="65" t="s">
        <v>285</v>
      </c>
      <c r="U5" s="65"/>
      <c r="V5" s="65" t="s">
        <v>324</v>
      </c>
      <c r="W5" s="65" t="s">
        <v>284</v>
      </c>
      <c r="X5" s="65" t="s">
        <v>286</v>
      </c>
      <c r="Y5" s="65" t="s">
        <v>295</v>
      </c>
      <c r="Z5" s="65" t="s">
        <v>285</v>
      </c>
    </row>
    <row r="6" spans="1:27" x14ac:dyDescent="0.3">
      <c r="A6" s="65" t="s">
        <v>288</v>
      </c>
      <c r="B6" s="65">
        <v>2400</v>
      </c>
      <c r="C6" s="65">
        <v>2450.7797999999998</v>
      </c>
      <c r="E6" s="65" t="s">
        <v>296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283</v>
      </c>
      <c r="O6" s="65">
        <v>50</v>
      </c>
      <c r="P6" s="65">
        <v>60</v>
      </c>
      <c r="Q6" s="65">
        <v>0</v>
      </c>
      <c r="R6" s="65">
        <v>0</v>
      </c>
      <c r="S6" s="65">
        <v>84.677284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23.772124999999999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72.106999999999999</v>
      </c>
      <c r="G8" s="65">
        <v>9.3480000000000008</v>
      </c>
      <c r="H8" s="65">
        <v>18.545000000000002</v>
      </c>
      <c r="J8" s="65" t="s">
        <v>337</v>
      </c>
      <c r="K8" s="65">
        <v>3.01</v>
      </c>
      <c r="L8" s="65">
        <v>4.944</v>
      </c>
    </row>
    <row r="13" spans="1:27" x14ac:dyDescent="0.3">
      <c r="A13" s="70" t="s">
        <v>277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278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294</v>
      </c>
      <c r="C15" s="65" t="s">
        <v>325</v>
      </c>
      <c r="D15" s="65" t="s">
        <v>286</v>
      </c>
      <c r="E15" s="65" t="s">
        <v>295</v>
      </c>
      <c r="F15" s="65" t="s">
        <v>285</v>
      </c>
      <c r="H15" s="65"/>
      <c r="I15" s="65" t="s">
        <v>294</v>
      </c>
      <c r="J15" s="65" t="s">
        <v>284</v>
      </c>
      <c r="K15" s="65" t="s">
        <v>286</v>
      </c>
      <c r="L15" s="65" t="s">
        <v>326</v>
      </c>
      <c r="M15" s="65" t="s">
        <v>327</v>
      </c>
      <c r="O15" s="65"/>
      <c r="P15" s="65" t="s">
        <v>294</v>
      </c>
      <c r="Q15" s="65" t="s">
        <v>325</v>
      </c>
      <c r="R15" s="65" t="s">
        <v>329</v>
      </c>
      <c r="S15" s="65" t="s">
        <v>326</v>
      </c>
      <c r="T15" s="65" t="s">
        <v>285</v>
      </c>
      <c r="V15" s="65"/>
      <c r="W15" s="65" t="s">
        <v>294</v>
      </c>
      <c r="X15" s="65" t="s">
        <v>284</v>
      </c>
      <c r="Y15" s="65" t="s">
        <v>329</v>
      </c>
      <c r="Z15" s="65" t="s">
        <v>295</v>
      </c>
      <c r="AA15" s="65" t="s">
        <v>285</v>
      </c>
    </row>
    <row r="16" spans="1:27" x14ac:dyDescent="0.3">
      <c r="A16" s="65" t="s">
        <v>303</v>
      </c>
      <c r="B16" s="65">
        <v>550</v>
      </c>
      <c r="C16" s="65">
        <v>750</v>
      </c>
      <c r="D16" s="65">
        <v>0</v>
      </c>
      <c r="E16" s="65">
        <v>3000</v>
      </c>
      <c r="F16" s="65">
        <v>559.86609999999996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12.370879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5.2321280000000003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246.85830000000001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279</v>
      </c>
      <c r="AK24" s="69"/>
      <c r="AL24" s="69"/>
      <c r="AM24" s="69"/>
      <c r="AN24" s="69"/>
      <c r="AO24" s="69"/>
      <c r="AQ24" s="69" t="s">
        <v>338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310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294</v>
      </c>
      <c r="C25" s="65" t="s">
        <v>284</v>
      </c>
      <c r="D25" s="65" t="s">
        <v>286</v>
      </c>
      <c r="E25" s="65" t="s">
        <v>295</v>
      </c>
      <c r="F25" s="65" t="s">
        <v>285</v>
      </c>
      <c r="H25" s="65"/>
      <c r="I25" s="65" t="s">
        <v>294</v>
      </c>
      <c r="J25" s="65" t="s">
        <v>284</v>
      </c>
      <c r="K25" s="65" t="s">
        <v>286</v>
      </c>
      <c r="L25" s="65" t="s">
        <v>326</v>
      </c>
      <c r="M25" s="65" t="s">
        <v>285</v>
      </c>
      <c r="O25" s="65"/>
      <c r="P25" s="65" t="s">
        <v>294</v>
      </c>
      <c r="Q25" s="65" t="s">
        <v>284</v>
      </c>
      <c r="R25" s="65" t="s">
        <v>329</v>
      </c>
      <c r="S25" s="65" t="s">
        <v>295</v>
      </c>
      <c r="T25" s="65" t="s">
        <v>327</v>
      </c>
      <c r="V25" s="65"/>
      <c r="W25" s="65" t="s">
        <v>294</v>
      </c>
      <c r="X25" s="65" t="s">
        <v>284</v>
      </c>
      <c r="Y25" s="65" t="s">
        <v>329</v>
      </c>
      <c r="Z25" s="65" t="s">
        <v>295</v>
      </c>
      <c r="AA25" s="65" t="s">
        <v>285</v>
      </c>
      <c r="AC25" s="65"/>
      <c r="AD25" s="65" t="s">
        <v>294</v>
      </c>
      <c r="AE25" s="65" t="s">
        <v>284</v>
      </c>
      <c r="AF25" s="65" t="s">
        <v>286</v>
      </c>
      <c r="AG25" s="65" t="s">
        <v>295</v>
      </c>
      <c r="AH25" s="65" t="s">
        <v>285</v>
      </c>
      <c r="AJ25" s="65"/>
      <c r="AK25" s="65" t="s">
        <v>294</v>
      </c>
      <c r="AL25" s="65" t="s">
        <v>284</v>
      </c>
      <c r="AM25" s="65" t="s">
        <v>286</v>
      </c>
      <c r="AN25" s="65" t="s">
        <v>295</v>
      </c>
      <c r="AO25" s="65" t="s">
        <v>285</v>
      </c>
      <c r="AQ25" s="65"/>
      <c r="AR25" s="65" t="s">
        <v>324</v>
      </c>
      <c r="AS25" s="65" t="s">
        <v>284</v>
      </c>
      <c r="AT25" s="65" t="s">
        <v>329</v>
      </c>
      <c r="AU25" s="65" t="s">
        <v>326</v>
      </c>
      <c r="AV25" s="65" t="s">
        <v>327</v>
      </c>
      <c r="AX25" s="65"/>
      <c r="AY25" s="65" t="s">
        <v>294</v>
      </c>
      <c r="AZ25" s="65" t="s">
        <v>325</v>
      </c>
      <c r="BA25" s="65" t="s">
        <v>286</v>
      </c>
      <c r="BB25" s="65" t="s">
        <v>295</v>
      </c>
      <c r="BC25" s="65" t="s">
        <v>285</v>
      </c>
      <c r="BE25" s="65"/>
      <c r="BF25" s="65" t="s">
        <v>294</v>
      </c>
      <c r="BG25" s="65" t="s">
        <v>284</v>
      </c>
      <c r="BH25" s="65" t="s">
        <v>329</v>
      </c>
      <c r="BI25" s="65" t="s">
        <v>326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74.612219999999994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1.8774135000000001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1.3367378000000001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19.628332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3.1849406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518.44240000000002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13.703635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2.8633065000000002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1.1044197</v>
      </c>
    </row>
    <row r="33" spans="1:68" x14ac:dyDescent="0.3">
      <c r="A33" s="70" t="s">
        <v>339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340</v>
      </c>
      <c r="B34" s="69"/>
      <c r="C34" s="69"/>
      <c r="D34" s="69"/>
      <c r="E34" s="69"/>
      <c r="F34" s="69"/>
      <c r="H34" s="69" t="s">
        <v>281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311</v>
      </c>
      <c r="W34" s="69"/>
      <c r="X34" s="69"/>
      <c r="Y34" s="69"/>
      <c r="Z34" s="69"/>
      <c r="AA34" s="69"/>
      <c r="AC34" s="69" t="s">
        <v>312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294</v>
      </c>
      <c r="C35" s="65" t="s">
        <v>325</v>
      </c>
      <c r="D35" s="65" t="s">
        <v>329</v>
      </c>
      <c r="E35" s="65" t="s">
        <v>295</v>
      </c>
      <c r="F35" s="65" t="s">
        <v>327</v>
      </c>
      <c r="H35" s="65"/>
      <c r="I35" s="65" t="s">
        <v>324</v>
      </c>
      <c r="J35" s="65" t="s">
        <v>284</v>
      </c>
      <c r="K35" s="65" t="s">
        <v>286</v>
      </c>
      <c r="L35" s="65" t="s">
        <v>326</v>
      </c>
      <c r="M35" s="65" t="s">
        <v>285</v>
      </c>
      <c r="O35" s="65"/>
      <c r="P35" s="65" t="s">
        <v>294</v>
      </c>
      <c r="Q35" s="65" t="s">
        <v>284</v>
      </c>
      <c r="R35" s="65" t="s">
        <v>329</v>
      </c>
      <c r="S35" s="65" t="s">
        <v>295</v>
      </c>
      <c r="T35" s="65" t="s">
        <v>285</v>
      </c>
      <c r="V35" s="65"/>
      <c r="W35" s="65" t="s">
        <v>294</v>
      </c>
      <c r="X35" s="65" t="s">
        <v>284</v>
      </c>
      <c r="Y35" s="65" t="s">
        <v>329</v>
      </c>
      <c r="Z35" s="65" t="s">
        <v>295</v>
      </c>
      <c r="AA35" s="65" t="s">
        <v>285</v>
      </c>
      <c r="AC35" s="65"/>
      <c r="AD35" s="65" t="s">
        <v>294</v>
      </c>
      <c r="AE35" s="65" t="s">
        <v>284</v>
      </c>
      <c r="AF35" s="65" t="s">
        <v>286</v>
      </c>
      <c r="AG35" s="65" t="s">
        <v>295</v>
      </c>
      <c r="AH35" s="65" t="s">
        <v>285</v>
      </c>
      <c r="AJ35" s="65"/>
      <c r="AK35" s="65" t="s">
        <v>294</v>
      </c>
      <c r="AL35" s="65" t="s">
        <v>284</v>
      </c>
      <c r="AM35" s="65" t="s">
        <v>286</v>
      </c>
      <c r="AN35" s="65" t="s">
        <v>295</v>
      </c>
      <c r="AO35" s="65" t="s">
        <v>327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423.88672000000003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1401.1917000000001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3536.5749999999998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2819.4994999999999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58.58878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159.06790000000001</v>
      </c>
    </row>
    <row r="43" spans="1:68" x14ac:dyDescent="0.3">
      <c r="A43" s="70" t="s">
        <v>314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315</v>
      </c>
      <c r="B44" s="69"/>
      <c r="C44" s="69"/>
      <c r="D44" s="69"/>
      <c r="E44" s="69"/>
      <c r="F44" s="69"/>
      <c r="H44" s="69" t="s">
        <v>316</v>
      </c>
      <c r="I44" s="69"/>
      <c r="J44" s="69"/>
      <c r="K44" s="69"/>
      <c r="L44" s="69"/>
      <c r="M44" s="69"/>
      <c r="O44" s="69" t="s">
        <v>317</v>
      </c>
      <c r="P44" s="69"/>
      <c r="Q44" s="69"/>
      <c r="R44" s="69"/>
      <c r="S44" s="69"/>
      <c r="T44" s="69"/>
      <c r="V44" s="69" t="s">
        <v>318</v>
      </c>
      <c r="W44" s="69"/>
      <c r="X44" s="69"/>
      <c r="Y44" s="69"/>
      <c r="Z44" s="69"/>
      <c r="AA44" s="69"/>
      <c r="AC44" s="69" t="s">
        <v>319</v>
      </c>
      <c r="AD44" s="69"/>
      <c r="AE44" s="69"/>
      <c r="AF44" s="69"/>
      <c r="AG44" s="69"/>
      <c r="AH44" s="69"/>
      <c r="AJ44" s="69" t="s">
        <v>320</v>
      </c>
      <c r="AK44" s="69"/>
      <c r="AL44" s="69"/>
      <c r="AM44" s="69"/>
      <c r="AN44" s="69"/>
      <c r="AO44" s="69"/>
      <c r="AQ44" s="69" t="s">
        <v>321</v>
      </c>
      <c r="AR44" s="69"/>
      <c r="AS44" s="69"/>
      <c r="AT44" s="69"/>
      <c r="AU44" s="69"/>
      <c r="AV44" s="69"/>
      <c r="AX44" s="69" t="s">
        <v>341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324</v>
      </c>
      <c r="C45" s="65" t="s">
        <v>284</v>
      </c>
      <c r="D45" s="65" t="s">
        <v>329</v>
      </c>
      <c r="E45" s="65" t="s">
        <v>295</v>
      </c>
      <c r="F45" s="65" t="s">
        <v>327</v>
      </c>
      <c r="H45" s="65"/>
      <c r="I45" s="65" t="s">
        <v>294</v>
      </c>
      <c r="J45" s="65" t="s">
        <v>284</v>
      </c>
      <c r="K45" s="65" t="s">
        <v>286</v>
      </c>
      <c r="L45" s="65" t="s">
        <v>295</v>
      </c>
      <c r="M45" s="65" t="s">
        <v>285</v>
      </c>
      <c r="O45" s="65"/>
      <c r="P45" s="65" t="s">
        <v>324</v>
      </c>
      <c r="Q45" s="65" t="s">
        <v>325</v>
      </c>
      <c r="R45" s="65" t="s">
        <v>286</v>
      </c>
      <c r="S45" s="65" t="s">
        <v>295</v>
      </c>
      <c r="T45" s="65" t="s">
        <v>327</v>
      </c>
      <c r="V45" s="65"/>
      <c r="W45" s="65" t="s">
        <v>294</v>
      </c>
      <c r="X45" s="65" t="s">
        <v>284</v>
      </c>
      <c r="Y45" s="65" t="s">
        <v>286</v>
      </c>
      <c r="Z45" s="65" t="s">
        <v>295</v>
      </c>
      <c r="AA45" s="65" t="s">
        <v>285</v>
      </c>
      <c r="AC45" s="65"/>
      <c r="AD45" s="65" t="s">
        <v>324</v>
      </c>
      <c r="AE45" s="65" t="s">
        <v>284</v>
      </c>
      <c r="AF45" s="65" t="s">
        <v>286</v>
      </c>
      <c r="AG45" s="65" t="s">
        <v>295</v>
      </c>
      <c r="AH45" s="65" t="s">
        <v>285</v>
      </c>
      <c r="AJ45" s="65"/>
      <c r="AK45" s="65" t="s">
        <v>294</v>
      </c>
      <c r="AL45" s="65" t="s">
        <v>284</v>
      </c>
      <c r="AM45" s="65" t="s">
        <v>286</v>
      </c>
      <c r="AN45" s="65" t="s">
        <v>295</v>
      </c>
      <c r="AO45" s="65" t="s">
        <v>285</v>
      </c>
      <c r="AQ45" s="65"/>
      <c r="AR45" s="65" t="s">
        <v>294</v>
      </c>
      <c r="AS45" s="65" t="s">
        <v>284</v>
      </c>
      <c r="AT45" s="65" t="s">
        <v>286</v>
      </c>
      <c r="AU45" s="65" t="s">
        <v>295</v>
      </c>
      <c r="AV45" s="65" t="s">
        <v>285</v>
      </c>
      <c r="AX45" s="65"/>
      <c r="AY45" s="65" t="s">
        <v>324</v>
      </c>
      <c r="AZ45" s="65" t="s">
        <v>284</v>
      </c>
      <c r="BA45" s="65" t="s">
        <v>286</v>
      </c>
      <c r="BB45" s="65" t="s">
        <v>295</v>
      </c>
      <c r="BC45" s="65" t="s">
        <v>285</v>
      </c>
      <c r="BE45" s="65"/>
      <c r="BF45" s="65" t="s">
        <v>294</v>
      </c>
      <c r="BG45" s="65" t="s">
        <v>325</v>
      </c>
      <c r="BH45" s="65" t="s">
        <v>329</v>
      </c>
      <c r="BI45" s="65" t="s">
        <v>295</v>
      </c>
      <c r="BJ45" s="65" t="s">
        <v>285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17.816803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15.119410999999999</v>
      </c>
      <c r="O46" s="65" t="s">
        <v>323</v>
      </c>
      <c r="P46" s="65">
        <v>600</v>
      </c>
      <c r="Q46" s="65">
        <v>800</v>
      </c>
      <c r="R46" s="65">
        <v>0</v>
      </c>
      <c r="S46" s="65">
        <v>10000</v>
      </c>
      <c r="T46" s="65">
        <v>782.71029999999996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0.1707496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4.3082440000000002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49.521079999999998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103.83848999999999</v>
      </c>
      <c r="AX46" s="65" t="s">
        <v>282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342</v>
      </c>
      <c r="B2" s="61" t="s">
        <v>343</v>
      </c>
      <c r="C2" s="61" t="s">
        <v>276</v>
      </c>
      <c r="D2" s="61">
        <v>47</v>
      </c>
      <c r="E2" s="61">
        <v>2450.7797999999998</v>
      </c>
      <c r="F2" s="61">
        <v>329.24838</v>
      </c>
      <c r="G2" s="61">
        <v>42.682450000000003</v>
      </c>
      <c r="H2" s="61">
        <v>14.921348</v>
      </c>
      <c r="I2" s="61">
        <v>27.761102999999999</v>
      </c>
      <c r="J2" s="61">
        <v>84.677284</v>
      </c>
      <c r="K2" s="61">
        <v>40.937781999999999</v>
      </c>
      <c r="L2" s="61">
        <v>43.739505999999999</v>
      </c>
      <c r="M2" s="61">
        <v>23.772124999999999</v>
      </c>
      <c r="N2" s="61">
        <v>2.9871344999999998</v>
      </c>
      <c r="O2" s="61">
        <v>12.972277</v>
      </c>
      <c r="P2" s="61">
        <v>1178.4295999999999</v>
      </c>
      <c r="Q2" s="61">
        <v>18.666967</v>
      </c>
      <c r="R2" s="61">
        <v>559.86609999999996</v>
      </c>
      <c r="S2" s="61">
        <v>62.834662999999999</v>
      </c>
      <c r="T2" s="61">
        <v>5964.3770000000004</v>
      </c>
      <c r="U2" s="61">
        <v>5.2321280000000003</v>
      </c>
      <c r="V2" s="61">
        <v>12.370879</v>
      </c>
      <c r="W2" s="61">
        <v>246.85830000000001</v>
      </c>
      <c r="X2" s="61">
        <v>74.612219999999994</v>
      </c>
      <c r="Y2" s="61">
        <v>1.8774135000000001</v>
      </c>
      <c r="Z2" s="61">
        <v>1.3367378000000001</v>
      </c>
      <c r="AA2" s="61">
        <v>19.628332</v>
      </c>
      <c r="AB2" s="61">
        <v>3.1849406</v>
      </c>
      <c r="AC2" s="61">
        <v>518.44240000000002</v>
      </c>
      <c r="AD2" s="61">
        <v>13.703635</v>
      </c>
      <c r="AE2" s="61">
        <v>2.8633065000000002</v>
      </c>
      <c r="AF2" s="61">
        <v>1.1044197</v>
      </c>
      <c r="AG2" s="61">
        <v>423.88672000000003</v>
      </c>
      <c r="AH2" s="61">
        <v>258.47859999999997</v>
      </c>
      <c r="AI2" s="61">
        <v>165.40810999999999</v>
      </c>
      <c r="AJ2" s="61">
        <v>1401.1917000000001</v>
      </c>
      <c r="AK2" s="61">
        <v>3536.5749999999998</v>
      </c>
      <c r="AL2" s="61">
        <v>58.58878</v>
      </c>
      <c r="AM2" s="61">
        <v>2819.4994999999999</v>
      </c>
      <c r="AN2" s="61">
        <v>159.06790000000001</v>
      </c>
      <c r="AO2" s="61">
        <v>17.816803</v>
      </c>
      <c r="AP2" s="61">
        <v>11.001037999999999</v>
      </c>
      <c r="AQ2" s="61">
        <v>6.8157643999999999</v>
      </c>
      <c r="AR2" s="61">
        <v>15.119410999999999</v>
      </c>
      <c r="AS2" s="61">
        <v>782.71029999999996</v>
      </c>
      <c r="AT2" s="61">
        <v>0.1707496</v>
      </c>
      <c r="AU2" s="61">
        <v>4.3082440000000002</v>
      </c>
      <c r="AV2" s="61">
        <v>49.521079999999998</v>
      </c>
      <c r="AW2" s="61">
        <v>103.83848999999999</v>
      </c>
      <c r="AX2" s="61">
        <v>0.17388026000000001</v>
      </c>
      <c r="AY2" s="61">
        <v>1.1937217</v>
      </c>
      <c r="AZ2" s="61">
        <v>225.08667</v>
      </c>
      <c r="BA2" s="61">
        <v>37.997943999999997</v>
      </c>
      <c r="BB2" s="61">
        <v>12.029976</v>
      </c>
      <c r="BC2" s="61">
        <v>14.4748535</v>
      </c>
      <c r="BD2" s="61">
        <v>11.485737</v>
      </c>
      <c r="BE2" s="61">
        <v>1.4310803000000001</v>
      </c>
      <c r="BF2" s="61">
        <v>4.0499863999999999</v>
      </c>
      <c r="BG2" s="61">
        <v>2.7754896000000001E-3</v>
      </c>
      <c r="BH2" s="61">
        <v>7.6663555000000003E-3</v>
      </c>
      <c r="BI2" s="61">
        <v>5.6086043000000002E-3</v>
      </c>
      <c r="BJ2" s="61">
        <v>4.2376190000000001E-2</v>
      </c>
      <c r="BK2" s="61">
        <v>2.1349920000000001E-4</v>
      </c>
      <c r="BL2" s="61">
        <v>0.106240354</v>
      </c>
      <c r="BM2" s="61">
        <v>2.3513480000000002</v>
      </c>
      <c r="BN2" s="61">
        <v>0.32816919999999999</v>
      </c>
      <c r="BO2" s="61">
        <v>25.503843</v>
      </c>
      <c r="BP2" s="61">
        <v>5.1589809999999998</v>
      </c>
      <c r="BQ2" s="61">
        <v>8.6501149999999996</v>
      </c>
      <c r="BR2" s="61">
        <v>32.628352999999997</v>
      </c>
      <c r="BS2" s="61">
        <v>12.672768</v>
      </c>
      <c r="BT2" s="61">
        <v>4.2249245999999996</v>
      </c>
      <c r="BU2" s="61">
        <v>0.10491154</v>
      </c>
      <c r="BV2" s="61">
        <v>0.14038181</v>
      </c>
      <c r="BW2" s="61">
        <v>0.33166342999999998</v>
      </c>
      <c r="BX2" s="61">
        <v>1.2201097999999999</v>
      </c>
      <c r="BY2" s="61">
        <v>0.121762</v>
      </c>
      <c r="BZ2" s="61">
        <v>9.1003709999999997E-4</v>
      </c>
      <c r="CA2" s="61">
        <v>0.47005950000000002</v>
      </c>
      <c r="CB2" s="61">
        <v>7.9793669999999997E-2</v>
      </c>
      <c r="CC2" s="61">
        <v>0.19766860999999999</v>
      </c>
      <c r="CD2" s="61">
        <v>1.8679574000000001</v>
      </c>
      <c r="CE2" s="61">
        <v>3.8313567999999999E-2</v>
      </c>
      <c r="CF2" s="61">
        <v>0.80600360000000004</v>
      </c>
      <c r="CG2" s="61">
        <v>0</v>
      </c>
      <c r="CH2" s="61">
        <v>6.8394090000000005E-2</v>
      </c>
      <c r="CI2" s="61">
        <v>0</v>
      </c>
      <c r="CJ2" s="61">
        <v>3.6828322</v>
      </c>
      <c r="CK2" s="61">
        <v>8.8021909999999991E-3</v>
      </c>
      <c r="CL2" s="61">
        <v>0.93465940000000003</v>
      </c>
      <c r="CM2" s="61">
        <v>1.9673381999999999</v>
      </c>
      <c r="CN2" s="61">
        <v>2739.0664000000002</v>
      </c>
      <c r="CO2" s="61">
        <v>4633.3770000000004</v>
      </c>
      <c r="CP2" s="61">
        <v>2931.127</v>
      </c>
      <c r="CQ2" s="61">
        <v>1087.9434000000001</v>
      </c>
      <c r="CR2" s="61">
        <v>568.34105999999997</v>
      </c>
      <c r="CS2" s="61">
        <v>550.48500000000001</v>
      </c>
      <c r="CT2" s="61">
        <v>2644.94</v>
      </c>
      <c r="CU2" s="61">
        <v>1589.4456</v>
      </c>
      <c r="CV2" s="61">
        <v>1677.1138000000001</v>
      </c>
      <c r="CW2" s="61">
        <v>1805.5340000000001</v>
      </c>
      <c r="CX2" s="61">
        <v>526.41520000000003</v>
      </c>
      <c r="CY2" s="61">
        <v>3561.1806999999999</v>
      </c>
      <c r="CZ2" s="61">
        <v>1721.0182</v>
      </c>
      <c r="DA2" s="61">
        <v>3943.3249999999998</v>
      </c>
      <c r="DB2" s="61">
        <v>3955.6675</v>
      </c>
      <c r="DC2" s="61">
        <v>5302.0280000000002</v>
      </c>
      <c r="DD2" s="61">
        <v>8165.7285000000002</v>
      </c>
      <c r="DE2" s="61">
        <v>2056.6287000000002</v>
      </c>
      <c r="DF2" s="61">
        <v>4000.8152</v>
      </c>
      <c r="DG2" s="61">
        <v>1935.1713999999999</v>
      </c>
      <c r="DH2" s="61">
        <v>153.21772999999999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37.997943999999997</v>
      </c>
      <c r="B6">
        <f>BB2</f>
        <v>12.029976</v>
      </c>
      <c r="C6">
        <f>BC2</f>
        <v>14.4748535</v>
      </c>
      <c r="D6">
        <f>BD2</f>
        <v>11.485737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27779</v>
      </c>
      <c r="C2" s="56">
        <f ca="1">YEAR(TODAY())-YEAR(B2)+IF(TODAY()&gt;=DATE(YEAR(TODAY()),MONTH(B2),DAY(B2)),0,-1)</f>
        <v>47</v>
      </c>
      <c r="E2" s="52">
        <v>174.1</v>
      </c>
      <c r="F2" s="53" t="s">
        <v>39</v>
      </c>
      <c r="G2" s="52">
        <v>74.099999999999994</v>
      </c>
      <c r="H2" s="51" t="s">
        <v>41</v>
      </c>
      <c r="I2" s="72">
        <f>ROUND(G3/E3^2,1)</f>
        <v>24.4</v>
      </c>
    </row>
    <row r="3" spans="1:9" x14ac:dyDescent="0.3">
      <c r="E3" s="51">
        <f>E2/100</f>
        <v>1.7409999999999999</v>
      </c>
      <c r="F3" s="51" t="s">
        <v>40</v>
      </c>
      <c r="G3" s="51">
        <f>G2</f>
        <v>74.099999999999994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45056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채상진, ID : H1800191)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11일 08:18:25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45056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47</v>
      </c>
      <c r="G12" s="137"/>
      <c r="H12" s="137"/>
      <c r="I12" s="137"/>
      <c r="K12" s="128">
        <f>'개인정보 및 신체계측 입력'!E2</f>
        <v>174.1</v>
      </c>
      <c r="L12" s="129"/>
      <c r="M12" s="122">
        <f>'개인정보 및 신체계측 입력'!G2</f>
        <v>74.099999999999994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채상진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72.106999999999999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9.3480000000000008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18.545000000000002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4.9000000000000004</v>
      </c>
      <c r="L72" s="36" t="s">
        <v>53</v>
      </c>
      <c r="M72" s="36">
        <f>ROUND('DRIs DATA'!K8,1)</f>
        <v>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74.650000000000006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103.09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74.61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212.33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52.99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235.77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178.17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2023-05-10T23:22:07Z</dcterms:modified>
</cp:coreProperties>
</file>