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2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<sst xmlns="http://schemas.openxmlformats.org/spreadsheetml/2006/main" count="692" uniqueCount="377">
  <si>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</si>
  <si>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</si>
  <si>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</si>
  <si>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</si>
  <si>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</si>
  <si>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</si>
  <si>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</si>
  <si>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</si>
  <si>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</si>
  <si>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</si>
  <si>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</si>
  <si>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</si>
  <si>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</si>
  <si>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</si>
  <si>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</si>
  <si>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</si>
  <si>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</si>
  <si>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</si>
  <si>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</si>
  <si>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</si>
  <si>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</si>
  <si>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</si>
  <si>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</si>
  <si>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</si>
  <si>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</si>
  <si>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</si>
  <si>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</si>
  <si>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</si>
  <si>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</si>
  <si>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</si>
  <si>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</si>
  <si>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</si>
  <si>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</si>
  <si>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</si>
  <si>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</si>
  <si>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</si>
  <si>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</si>
  <si>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</si>
  <si>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</si>
  <si>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</si>
  <si>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</si>
  <si>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</si>
  <si>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</si>
  <si>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</si>
  <si>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</si>
  <si>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</si>
  <si>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</si>
  <si>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</si>
  <si>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</si>
  <si>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</si>
  <si>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</si>
  <si>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</si>
  <si>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</si>
  <si>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</si>
  <si>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</si>
  <si>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</si>
  <si>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</si>
  <si>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</si>
  <si>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</si>
  <si>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</si>
  <si>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</si>
  <si>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</si>
  <si>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</si>
  <si>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</si>
  <si>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</si>
  <si>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</si>
  <si>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</si>
  <si>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</si>
  <si>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</si>
  <si>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</si>
  <si>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</si>
  <si>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</si>
  <si>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</si>
  <si>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</si>
  <si>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</si>
  <si>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</si>
  <si>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</si>
  <si>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</si>
  <si>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</si>
  <si>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</si>
  <si>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</si>
  <si>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</si>
  <si>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</si>
  <si>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</si>
  <si>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</si>
  <si>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</si>
  <si>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</si>
  <si>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</si>
  <si>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</si>
  <si>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</si>
  <si>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</si>
  <si>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</si>
  <si>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</si>
  <si>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</si>
  <si>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</si>
  <si>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</si>
  <si>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</si>
  <si>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</si>
  <si>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</si>
  <si>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</si>
  <si>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</si>
  <si>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</si>
  <si>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</si>
  <si>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</si>
  <si>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</si>
  <si>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</si>
  <si>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</si>
  <si>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</si>
  <si>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</si>
  <si>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</si>
  <si>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</si>
  <si>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</si>
  <si>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</si>
  <si>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</si>
  <si>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</si>
  <si>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</si>
  <si>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</si>
  <si>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</si>
  <si>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</si>
  <si>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</si>
  <si>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</si>
  <si>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</si>
  <si>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</si>
  <si>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</si>
  <si>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</si>
  <si>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</si>
  <si>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</si>
  <si>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</si>
  <si>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</si>
  <si>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</si>
  <si>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</si>
  <si>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</si>
  <si>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</si>
  <si>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</si>
  <si>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</si>
  <si>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</si>
  <si>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</si>
  <si>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</si>
  <si>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</si>
  <si>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</si>
  <si>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</si>
  <si>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</si>
  <si>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</si>
  <si>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</si>
  <si>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</si>
  <si>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</si>
  <si>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</si>
  <si>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</si>
  <si>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</si>
  <si>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</si>
  <si>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</si>
  <si>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</si>
  <si>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</si>
  <si>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</si>
  <si>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</si>
  <si>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</si>
  <si>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</si>
  <si>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</si>
  <si>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</si>
  <si>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</si>
  <si>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</si>
  <si>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</si>
  <si>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</si>
  <si>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</si>
  <si>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</si>
  <si>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</si>
  <si>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</si>
  <si>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</si>
  <si>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</si>
  <si>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</si>
  <si>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</si>
  <si>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</si>
  <si>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</si>
  <si>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</si>
  <si>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</si>
  <si>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</si>
  <si>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</si>
  <si>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</si>
  <si>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</si>
  <si>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</si>
  <si>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</si>
  <si>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</si>
  <si>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</si>
  <si>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</si>
  <si>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</si>
  <si>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</si>
  <si>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</si>
  <si>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</si>
  <si>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</si>
  <si>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</si>
  <si>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</si>
  <si>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</si>
  <si>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</si>
  <si>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</si>
  <si>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</si>
  <si>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</si>
  <si>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</si>
  <si>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</si>
  <si>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</si>
  <si>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</si>
  <si>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</si>
  <si>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</si>
  <si>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</si>
  <si>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</si>
  <si>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</si>
  <si>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</si>
  <si>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</si>
  <si>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</si>
  <si>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</si>
  <si>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</si>
  <si>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</si>
  <si>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</si>
  <si>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</si>
  <si>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</si>
  <si>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</si>
  <si>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</si>
  <si>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</si>
  <si>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</si>
  <si>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</si>
  <si>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</si>
  <si>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</si>
  <si>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</si>
  <si>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</si>
  <si>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</si>
  <si>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</si>
  <si>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</si>
  <si>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</si>
  <si>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</si>
  <si>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</si>
  <si>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</si>
  <si>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</si>
  <si>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</si>
  <si>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</si>
  <si>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</si>
  <si>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</si>
  <si>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</si>
  <si>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</si>
  <si>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</si>
  <si>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</si>
  <si>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</si>
  <si>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</si>
  <si>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</si>
  <si>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</si>
  <si>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</si>
  <si>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</si>
  <si>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</si>
  <si>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</si>
  <si>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</si>
  <si>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</si>
  <si>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</si>
  <si>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</si>
  <si>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</si>
  <si>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</si>
  <si>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</si>
  <si>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</si>
  <si>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</si>
  <si>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</si>
  <si>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</si>
  <si>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</si>
  <si>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</si>
  <si>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</si>
  <si>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</si>
  <si>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</si>
  <si>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</si>
  <si>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</si>
  <si>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</si>
  <si>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</si>
  <si>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</si>
  <si>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</si>
  <si>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</si>
  <si>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</si>
  <si>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</si>
  <si>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</si>
  <si>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</si>
  <si>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</si>
  <si>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</si>
  <si>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</si>
  <si>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</si>
  <si>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</si>
  <si>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리보플라빈</t>
    <phoneticPr fontId="1" type="noConversion"/>
  </si>
  <si>
    <t>비오틴</t>
    <phoneticPr fontId="1" type="noConversion"/>
  </si>
  <si>
    <t>마그네슘</t>
    <phoneticPr fontId="1" type="noConversion"/>
  </si>
  <si>
    <t>권장섭취량</t>
    <phoneticPr fontId="1" type="noConversion"/>
  </si>
  <si>
    <t>몰리브덴</t>
    <phoneticPr fontId="1" type="noConversion"/>
  </si>
  <si>
    <t>H1800193</t>
  </si>
  <si>
    <t>노란옥</t>
  </si>
  <si>
    <t>F</t>
  </si>
  <si>
    <t>정보</t>
    <phoneticPr fontId="1" type="noConversion"/>
  </si>
  <si>
    <t>(설문지 : FFQ 95문항 설문지, 사용자 : 노란옥, ID : H1800193)</t>
  </si>
  <si>
    <t>출력시각</t>
    <phoneticPr fontId="1" type="noConversion"/>
  </si>
  <si>
    <t>2023년 05월 11일 09:08:49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</si>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</sst>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75.152010000000004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501472"/>
        <c:axId val="552505000"/>
      </c:barChart>
      <c:catAx>
        <c:axId val="55250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505000"/>
        <c:crosses val="autoZero"/>
        <c:auto val="1"/>
        <c:lblAlgn val="ctr"/>
        <c:lblOffset val="100"/>
        <c:noMultiLvlLbl val="0"/>
      </c:catAx>
      <c:valAx>
        <c:axId val="55250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5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3.9901738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418264"/>
        <c:axId val="548418656"/>
      </c:barChart>
      <c:catAx>
        <c:axId val="54841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418656"/>
        <c:crosses val="autoZero"/>
        <c:auto val="1"/>
        <c:lblAlgn val="ctr"/>
        <c:lblOffset val="100"/>
        <c:noMultiLvlLbl val="0"/>
      </c:catAx>
      <c:valAx>
        <c:axId val="54841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41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4.9880079999999998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074520"/>
        <c:axId val="181074912"/>
      </c:barChart>
      <c:catAx>
        <c:axId val="18107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074912"/>
        <c:crosses val="autoZero"/>
        <c:auto val="1"/>
        <c:lblAlgn val="ctr"/>
        <c:lblOffset val="100"/>
        <c:noMultiLvlLbl val="0"/>
      </c:catAx>
      <c:valAx>
        <c:axId val="18107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07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1416.5785000000001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971288"/>
        <c:axId val="180974424"/>
      </c:barChart>
      <c:catAx>
        <c:axId val="18097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974424"/>
        <c:crosses val="autoZero"/>
        <c:auto val="1"/>
        <c:lblAlgn val="ctr"/>
        <c:lblOffset val="100"/>
        <c:noMultiLvlLbl val="0"/>
      </c:catAx>
      <c:valAx>
        <c:axId val="18097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97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4051.7148000000002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972072"/>
        <c:axId val="180972464"/>
      </c:barChart>
      <c:catAx>
        <c:axId val="18097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972464"/>
        <c:crosses val="autoZero"/>
        <c:auto val="1"/>
        <c:lblAlgn val="ctr"/>
        <c:lblOffset val="100"/>
        <c:noMultiLvlLbl val="0"/>
      </c:catAx>
      <c:valAx>
        <c:axId val="180972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97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345.04840000000002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971680"/>
        <c:axId val="180972856"/>
      </c:barChart>
      <c:catAx>
        <c:axId val="18097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972856"/>
        <c:crosses val="autoZero"/>
        <c:auto val="1"/>
        <c:lblAlgn val="ctr"/>
        <c:lblOffset val="100"/>
        <c:noMultiLvlLbl val="0"/>
      </c:catAx>
      <c:valAx>
        <c:axId val="18097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9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133.10220000000001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970504"/>
        <c:axId val="180973248"/>
      </c:barChart>
      <c:catAx>
        <c:axId val="18097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973248"/>
        <c:crosses val="autoZero"/>
        <c:auto val="1"/>
        <c:lblAlgn val="ctr"/>
        <c:lblOffset val="100"/>
        <c:noMultiLvlLbl val="0"/>
      </c:catAx>
      <c:valAx>
        <c:axId val="18097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97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10.661982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976384"/>
        <c:axId val="180969720"/>
      </c:barChart>
      <c:catAx>
        <c:axId val="18097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969720"/>
        <c:crosses val="autoZero"/>
        <c:auto val="1"/>
        <c:lblAlgn val="ctr"/>
        <c:lblOffset val="100"/>
        <c:noMultiLvlLbl val="0"/>
      </c:catAx>
      <c:valAx>
        <c:axId val="180969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9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2318.7898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975208"/>
        <c:axId val="180975600"/>
      </c:barChart>
      <c:catAx>
        <c:axId val="18097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975600"/>
        <c:crosses val="autoZero"/>
        <c:auto val="1"/>
        <c:lblAlgn val="ctr"/>
        <c:lblOffset val="100"/>
        <c:noMultiLvlLbl val="0"/>
      </c:catAx>
      <c:valAx>
        <c:axId val="1809756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97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0.28289323999999999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969328"/>
        <c:axId val="596766448"/>
      </c:barChart>
      <c:catAx>
        <c:axId val="18096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766448"/>
        <c:crosses val="autoZero"/>
        <c:auto val="1"/>
        <c:lblAlgn val="ctr"/>
        <c:lblOffset val="100"/>
        <c:noMultiLvlLbl val="0"/>
      </c:catAx>
      <c:valAx>
        <c:axId val="59676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96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2.8862553000000002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766840"/>
        <c:axId val="596764488"/>
      </c:barChart>
      <c:catAx>
        <c:axId val="59676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764488"/>
        <c:crosses val="autoZero"/>
        <c:auto val="1"/>
        <c:lblAlgn val="ctr"/>
        <c:lblOffset val="100"/>
        <c:noMultiLvlLbl val="0"/>
      </c:catAx>
      <c:valAx>
        <c:axId val="59676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76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35.10407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506568"/>
        <c:axId val="552501864"/>
      </c:barChart>
      <c:catAx>
        <c:axId val="55250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501864"/>
        <c:crosses val="autoZero"/>
        <c:auto val="1"/>
        <c:lblAlgn val="ctr"/>
        <c:lblOffset val="100"/>
        <c:noMultiLvlLbl val="0"/>
      </c:catAx>
      <c:valAx>
        <c:axId val="552501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50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204.76086000000001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766056"/>
        <c:axId val="596762528"/>
      </c:barChart>
      <c:catAx>
        <c:axId val="59676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762528"/>
        <c:crosses val="autoZero"/>
        <c:auto val="1"/>
        <c:lblAlgn val="ctr"/>
        <c:lblOffset val="100"/>
        <c:noMultiLvlLbl val="0"/>
      </c:catAx>
      <c:valAx>
        <c:axId val="59676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76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88.98912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761352"/>
        <c:axId val="596762136"/>
      </c:barChart>
      <c:catAx>
        <c:axId val="59676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762136"/>
        <c:crosses val="autoZero"/>
        <c:auto val="1"/>
        <c:lblAlgn val="ctr"/>
        <c:lblOffset val="100"/>
        <c:noMultiLvlLbl val="0"/>
      </c:catAx>
      <c:valAx>
        <c:axId val="59676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76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7.02</c:v>
                </c:pt>
                <c:pt idx="1">
                  <c:v>19.814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6768408"/>
        <c:axId val="596768800"/>
      </c:barChart>
      <c:catAx>
        <c:axId val="59676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768800"/>
        <c:crosses val="autoZero"/>
        <c:auto val="1"/>
        <c:lblAlgn val="ctr"/>
        <c:lblOffset val="100"/>
        <c:noMultiLvlLbl val="0"/>
      </c:catAx>
      <c:valAx>
        <c:axId val="59676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76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18.401779999999999</c:v>
                </c:pt>
                <c:pt idx="1">
                  <c:v>20.42267</c:v>
                </c:pt>
                <c:pt idx="2">
                  <c:v>21.076635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915.27890000000002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765272"/>
        <c:axId val="596763704"/>
      </c:barChart>
      <c:catAx>
        <c:axId val="59676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763704"/>
        <c:crosses val="autoZero"/>
        <c:auto val="1"/>
        <c:lblAlgn val="ctr"/>
        <c:lblOffset val="100"/>
        <c:noMultiLvlLbl val="0"/>
      </c:catAx>
      <c:valAx>
        <c:axId val="596763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76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22.894493000000001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764096"/>
        <c:axId val="596765664"/>
      </c:barChart>
      <c:catAx>
        <c:axId val="59676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765664"/>
        <c:crosses val="autoZero"/>
        <c:auto val="1"/>
        <c:lblAlgn val="ctr"/>
        <c:lblOffset val="100"/>
        <c:noMultiLvlLbl val="0"/>
      </c:catAx>
      <c:valAx>
        <c:axId val="59676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7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67.650000000000006</c:v>
                </c:pt>
                <c:pt idx="1">
                  <c:v>14.1</c:v>
                </c:pt>
                <c:pt idx="2">
                  <c:v>18.251000000000001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8710744"/>
        <c:axId val="598706824"/>
      </c:barChart>
      <c:catAx>
        <c:axId val="59871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706824"/>
        <c:crosses val="autoZero"/>
        <c:auto val="1"/>
        <c:lblAlgn val="ctr"/>
        <c:lblOffset val="100"/>
        <c:noMultiLvlLbl val="0"/>
      </c:catAx>
      <c:valAx>
        <c:axId val="59870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71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1920.944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709176"/>
        <c:axId val="598706040"/>
      </c:barChart>
      <c:catAx>
        <c:axId val="59870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706040"/>
        <c:crosses val="autoZero"/>
        <c:auto val="1"/>
        <c:lblAlgn val="ctr"/>
        <c:lblOffset val="100"/>
        <c:noMultiLvlLbl val="0"/>
      </c:catAx>
      <c:valAx>
        <c:axId val="598706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70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208.18123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708000"/>
        <c:axId val="598705648"/>
      </c:barChart>
      <c:catAx>
        <c:axId val="59870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705648"/>
        <c:crosses val="autoZero"/>
        <c:auto val="1"/>
        <c:lblAlgn val="ctr"/>
        <c:lblOffset val="100"/>
        <c:noMultiLvlLbl val="0"/>
      </c:catAx>
      <c:valAx>
        <c:axId val="598705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7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949.65509999999995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704080"/>
        <c:axId val="598708784"/>
      </c:barChart>
      <c:catAx>
        <c:axId val="5987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708784"/>
        <c:crosses val="autoZero"/>
        <c:auto val="1"/>
        <c:lblAlgn val="ctr"/>
        <c:lblOffset val="100"/>
        <c:noMultiLvlLbl val="0"/>
      </c:catAx>
      <c:valAx>
        <c:axId val="59870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70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5.1844109999999999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503432"/>
        <c:axId val="552503824"/>
      </c:barChart>
      <c:catAx>
        <c:axId val="55250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503824"/>
        <c:crosses val="autoZero"/>
        <c:auto val="1"/>
        <c:lblAlgn val="ctr"/>
        <c:lblOffset val="100"/>
        <c:noMultiLvlLbl val="0"/>
      </c:catAx>
      <c:valAx>
        <c:axId val="55250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50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6562.6367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709960"/>
        <c:axId val="598704864"/>
      </c:barChart>
      <c:catAx>
        <c:axId val="59870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704864"/>
        <c:crosses val="autoZero"/>
        <c:auto val="1"/>
        <c:lblAlgn val="ctr"/>
        <c:lblOffset val="100"/>
        <c:noMultiLvlLbl val="0"/>
      </c:catAx>
      <c:valAx>
        <c:axId val="5987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70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19.93554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708392"/>
        <c:axId val="598706432"/>
      </c:barChart>
      <c:catAx>
        <c:axId val="59870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706432"/>
        <c:crosses val="autoZero"/>
        <c:auto val="1"/>
        <c:lblAlgn val="ctr"/>
        <c:lblOffset val="100"/>
        <c:noMultiLvlLbl val="0"/>
      </c:catAx>
      <c:valAx>
        <c:axId val="59870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70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2.3971079999999998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703688"/>
        <c:axId val="598947688"/>
      </c:barChart>
      <c:catAx>
        <c:axId val="59870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947688"/>
        <c:crosses val="autoZero"/>
        <c:auto val="1"/>
        <c:lblAlgn val="ctr"/>
        <c:lblOffset val="100"/>
        <c:noMultiLvlLbl val="0"/>
      </c:catAx>
      <c:valAx>
        <c:axId val="5989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70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348.34482000000003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421008"/>
        <c:axId val="548419832"/>
      </c:barChart>
      <c:catAx>
        <c:axId val="54842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419832"/>
        <c:crosses val="autoZero"/>
        <c:auto val="1"/>
        <c:lblAlgn val="ctr"/>
        <c:lblOffset val="100"/>
        <c:noMultiLvlLbl val="0"/>
      </c:catAx>
      <c:valAx>
        <c:axId val="54841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42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1.8194277000000001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419048"/>
        <c:axId val="548420616"/>
      </c:barChart>
      <c:catAx>
        <c:axId val="54841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420616"/>
        <c:crosses val="autoZero"/>
        <c:auto val="1"/>
        <c:lblAlgn val="ctr"/>
        <c:lblOffset val="100"/>
        <c:noMultiLvlLbl val="0"/>
      </c:catAx>
      <c:valAx>
        <c:axId val="548420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41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17.909358999999998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422968"/>
        <c:axId val="548422184"/>
      </c:barChart>
      <c:catAx>
        <c:axId val="54842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422184"/>
        <c:crosses val="autoZero"/>
        <c:auto val="1"/>
        <c:lblAlgn val="ctr"/>
        <c:lblOffset val="100"/>
        <c:noMultiLvlLbl val="0"/>
      </c:catAx>
      <c:valAx>
        <c:axId val="54842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42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2.3971079999999998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421792"/>
        <c:axId val="548416696"/>
      </c:barChart>
      <c:catAx>
        <c:axId val="54842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416696"/>
        <c:crosses val="autoZero"/>
        <c:auto val="1"/>
        <c:lblAlgn val="ctr"/>
        <c:lblOffset val="100"/>
        <c:noMultiLvlLbl val="0"/>
      </c:catAx>
      <c:valAx>
        <c:axId val="54841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4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702.47784000000001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422576"/>
        <c:axId val="548423752"/>
      </c:barChart>
      <c:catAx>
        <c:axId val="54842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423752"/>
        <c:crosses val="autoZero"/>
        <c:auto val="1"/>
        <c:lblAlgn val="ctr"/>
        <c:lblOffset val="100"/>
        <c:noMultiLvlLbl val="0"/>
      </c:catAx>
      <c:valAx>
        <c:axId val="54842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42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13.019686999999999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417088"/>
        <c:axId val="548417480"/>
      </c:barChart>
      <c:catAx>
        <c:axId val="54841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417480"/>
        <c:crosses val="autoZero"/>
        <c:auto val="1"/>
        <c:lblAlgn val="ctr"/>
        <c:lblOffset val="100"/>
        <c:noMultiLvlLbl val="0"/>
      </c:catAx>
      <c:valAx>
        <c:axId val="54841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41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노란옥, ID : H1800193)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11일 09:08:49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1920.944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75.152010000000004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35.10407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67.650000000000006</v>
      </c>
      <c r="G8" s="59">
        <f>'DRIs DATA 입력'!G8</f>
        <v>14.1</v>
      </c>
      <c r="H8" s="59">
        <f>'DRIs DATA 입력'!H8</f>
        <v>18.251000000000001</v>
      </c>
      <c r="I8" s="46"/>
      <c r="J8" s="59" t="s">
        <v>216</v>
      </c>
      <c r="K8" s="59">
        <f>'DRIs DATA 입력'!K8</f>
        <v>7.02</v>
      </c>
      <c r="L8" s="59">
        <f>'DRIs DATA 입력'!L8</f>
        <v>19.814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915.27890000000002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22.894493000000001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5.1844109999999999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348.34482000000003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208.18123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1.9520196999999999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1.8194277000000001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17.909358999999998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2.3971079999999998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702.47784000000001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13.019686999999999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3.9901738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4.9880079999999998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949.65509999999995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1416.5785000000001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6562.6367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4051.7148000000002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345.04840000000002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133.10220000000001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19.93554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10.661982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2318.7898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0.28289323999999999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2.8862553000000002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204.76086000000001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88.98912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1" sqref="G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288</v>
      </c>
      <c r="G1" s="62" t="s">
        <v>289</v>
      </c>
      <c r="H1" s="61" t="s">
        <v>290</v>
      </c>
    </row>
    <row r="3" spans="1:27" x14ac:dyDescent="0.3">
      <c r="A3" s="68" t="s">
        <v>291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292</v>
      </c>
      <c r="B4" s="67"/>
      <c r="C4" s="67"/>
      <c r="E4" s="69" t="s">
        <v>293</v>
      </c>
      <c r="F4" s="70"/>
      <c r="G4" s="70"/>
      <c r="H4" s="71"/>
      <c r="J4" s="69" t="s">
        <v>294</v>
      </c>
      <c r="K4" s="70"/>
      <c r="L4" s="71"/>
      <c r="N4" s="67" t="s">
        <v>295</v>
      </c>
      <c r="O4" s="67"/>
      <c r="P4" s="67"/>
      <c r="Q4" s="67"/>
      <c r="R4" s="67"/>
      <c r="S4" s="67"/>
      <c r="U4" s="67" t="s">
        <v>296</v>
      </c>
      <c r="V4" s="67"/>
      <c r="W4" s="67"/>
      <c r="X4" s="67"/>
      <c r="Y4" s="67"/>
      <c r="Z4" s="67"/>
    </row>
    <row r="5" spans="1:27" x14ac:dyDescent="0.3">
      <c r="A5" s="65"/>
      <c r="B5" s="65" t="s">
        <v>297</v>
      </c>
      <c r="C5" s="65" t="s">
        <v>298</v>
      </c>
      <c r="E5" s="65"/>
      <c r="F5" s="65" t="s">
        <v>299</v>
      </c>
      <c r="G5" s="65" t="s">
        <v>300</v>
      </c>
      <c r="H5" s="65" t="s">
        <v>301</v>
      </c>
      <c r="J5" s="65"/>
      <c r="K5" s="65" t="s">
        <v>302</v>
      </c>
      <c r="L5" s="65" t="s">
        <v>303</v>
      </c>
      <c r="N5" s="65"/>
      <c r="O5" s="65" t="s">
        <v>304</v>
      </c>
      <c r="P5" s="65" t="s">
        <v>305</v>
      </c>
      <c r="Q5" s="65" t="s">
        <v>306</v>
      </c>
      <c r="R5" s="65" t="s">
        <v>308</v>
      </c>
      <c r="S5" s="65" t="s">
        <v>309</v>
      </c>
      <c r="U5" s="65"/>
      <c r="V5" s="65" t="s">
        <v>304</v>
      </c>
      <c r="W5" s="65" t="s">
        <v>310</v>
      </c>
      <c r="X5" s="65" t="s">
        <v>311</v>
      </c>
      <c r="Y5" s="65" t="s">
        <v>312</v>
      </c>
      <c r="Z5" s="65" t="s">
        <v>313</v>
      </c>
    </row>
    <row r="6" spans="1:27" x14ac:dyDescent="0.3">
      <c r="A6" s="65" t="s">
        <v>314</v>
      </c>
      <c r="B6" s="65">
        <v>1800</v>
      </c>
      <c r="C6" s="65">
        <v>1920.944</v>
      </c>
      <c r="E6" s="65" t="s">
        <v>315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317</v>
      </c>
      <c r="O6" s="65">
        <v>40</v>
      </c>
      <c r="P6" s="65">
        <v>50</v>
      </c>
      <c r="Q6" s="65">
        <v>0</v>
      </c>
      <c r="R6" s="65">
        <v>0</v>
      </c>
      <c r="S6" s="65">
        <v>75.152010000000004</v>
      </c>
      <c r="U6" s="65" t="s">
        <v>318</v>
      </c>
      <c r="V6" s="65">
        <v>0</v>
      </c>
      <c r="W6" s="65">
        <v>0</v>
      </c>
      <c r="X6" s="65">
        <v>20</v>
      </c>
      <c r="Y6" s="65">
        <v>0</v>
      </c>
      <c r="Z6" s="65">
        <v>35.10407</v>
      </c>
    </row>
    <row r="7" spans="1:27" x14ac:dyDescent="0.3">
      <c r="E7" s="65" t="s">
        <v>319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67.650000000000006</v>
      </c>
      <c r="G8" s="65">
        <v>14.1</v>
      </c>
      <c r="H8" s="65">
        <v>18.251000000000001</v>
      </c>
      <c r="J8" s="65" t="s">
        <v>322</v>
      </c>
      <c r="K8" s="65">
        <v>7.02</v>
      </c>
      <c r="L8" s="65">
        <v>19.814</v>
      </c>
    </row>
    <row r="13" spans="1:27" x14ac:dyDescent="0.3">
      <c r="A13" s="66" t="s">
        <v>323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324</v>
      </c>
      <c r="B14" s="67"/>
      <c r="C14" s="67"/>
      <c r="D14" s="67"/>
      <c r="E14" s="67"/>
      <c r="F14" s="67"/>
      <c r="H14" s="67" t="s">
        <v>325</v>
      </c>
      <c r="I14" s="67"/>
      <c r="J14" s="67"/>
      <c r="K14" s="67"/>
      <c r="L14" s="67"/>
      <c r="M14" s="67"/>
      <c r="O14" s="67" t="s">
        <v>326</v>
      </c>
      <c r="P14" s="67"/>
      <c r="Q14" s="67"/>
      <c r="R14" s="67"/>
      <c r="S14" s="67"/>
      <c r="T14" s="67"/>
      <c r="V14" s="67" t="s">
        <v>327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328</v>
      </c>
      <c r="C15" s="65" t="s">
        <v>329</v>
      </c>
      <c r="D15" s="65" t="s">
        <v>330</v>
      </c>
      <c r="E15" s="65" t="s">
        <v>307</v>
      </c>
      <c r="F15" s="65" t="s">
        <v>313</v>
      </c>
      <c r="H15" s="65"/>
      <c r="I15" s="65" t="s">
        <v>331</v>
      </c>
      <c r="J15" s="65" t="s">
        <v>305</v>
      </c>
      <c r="K15" s="65" t="s">
        <v>330</v>
      </c>
      <c r="L15" s="65" t="s">
        <v>332</v>
      </c>
      <c r="M15" s="65" t="s">
        <v>309</v>
      </c>
      <c r="O15" s="65"/>
      <c r="P15" s="65" t="s">
        <v>328</v>
      </c>
      <c r="Q15" s="65" t="s">
        <v>333</v>
      </c>
      <c r="R15" s="65" t="s">
        <v>330</v>
      </c>
      <c r="S15" s="65" t="s">
        <v>307</v>
      </c>
      <c r="T15" s="65" t="s">
        <v>313</v>
      </c>
      <c r="V15" s="65"/>
      <c r="W15" s="65" t="s">
        <v>334</v>
      </c>
      <c r="X15" s="65" t="s">
        <v>282</v>
      </c>
      <c r="Y15" s="65" t="s">
        <v>330</v>
      </c>
      <c r="Z15" s="65" t="s">
        <v>335</v>
      </c>
      <c r="AA15" s="65" t="s">
        <v>298</v>
      </c>
    </row>
    <row r="16" spans="1:27" x14ac:dyDescent="0.3">
      <c r="A16" s="65" t="s">
        <v>336</v>
      </c>
      <c r="B16" s="65">
        <v>430</v>
      </c>
      <c r="C16" s="65">
        <v>600</v>
      </c>
      <c r="D16" s="65">
        <v>0</v>
      </c>
      <c r="E16" s="65">
        <v>3000</v>
      </c>
      <c r="F16" s="65">
        <v>915.27890000000002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22.894493000000001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5.1844109999999999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348.34482000000003</v>
      </c>
    </row>
    <row r="23" spans="1:62" x14ac:dyDescent="0.3">
      <c r="A23" s="66" t="s">
        <v>337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338</v>
      </c>
      <c r="B24" s="67"/>
      <c r="C24" s="67"/>
      <c r="D24" s="67"/>
      <c r="E24" s="67"/>
      <c r="F24" s="67"/>
      <c r="H24" s="67" t="s">
        <v>339</v>
      </c>
      <c r="I24" s="67"/>
      <c r="J24" s="67"/>
      <c r="K24" s="67"/>
      <c r="L24" s="67"/>
      <c r="M24" s="67"/>
      <c r="O24" s="67" t="s">
        <v>279</v>
      </c>
      <c r="P24" s="67"/>
      <c r="Q24" s="67"/>
      <c r="R24" s="67"/>
      <c r="S24" s="67"/>
      <c r="T24" s="67"/>
      <c r="V24" s="67" t="s">
        <v>340</v>
      </c>
      <c r="W24" s="67"/>
      <c r="X24" s="67"/>
      <c r="Y24" s="67"/>
      <c r="Z24" s="67"/>
      <c r="AA24" s="67"/>
      <c r="AC24" s="67" t="s">
        <v>341</v>
      </c>
      <c r="AD24" s="67"/>
      <c r="AE24" s="67"/>
      <c r="AF24" s="67"/>
      <c r="AG24" s="67"/>
      <c r="AH24" s="67"/>
      <c r="AJ24" s="67" t="s">
        <v>342</v>
      </c>
      <c r="AK24" s="67"/>
      <c r="AL24" s="67"/>
      <c r="AM24" s="67"/>
      <c r="AN24" s="67"/>
      <c r="AO24" s="67"/>
      <c r="AQ24" s="67" t="s">
        <v>343</v>
      </c>
      <c r="AR24" s="67"/>
      <c r="AS24" s="67"/>
      <c r="AT24" s="67"/>
      <c r="AU24" s="67"/>
      <c r="AV24" s="67"/>
      <c r="AX24" s="67" t="s">
        <v>344</v>
      </c>
      <c r="AY24" s="67"/>
      <c r="AZ24" s="67"/>
      <c r="BA24" s="67"/>
      <c r="BB24" s="67"/>
      <c r="BC24" s="67"/>
      <c r="BE24" s="67" t="s">
        <v>280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331</v>
      </c>
      <c r="C25" s="65" t="s">
        <v>310</v>
      </c>
      <c r="D25" s="65" t="s">
        <v>306</v>
      </c>
      <c r="E25" s="65" t="s">
        <v>308</v>
      </c>
      <c r="F25" s="65" t="s">
        <v>309</v>
      </c>
      <c r="H25" s="65"/>
      <c r="I25" s="65" t="s">
        <v>278</v>
      </c>
      <c r="J25" s="65" t="s">
        <v>329</v>
      </c>
      <c r="K25" s="65" t="s">
        <v>330</v>
      </c>
      <c r="L25" s="65" t="s">
        <v>335</v>
      </c>
      <c r="M25" s="65" t="s">
        <v>309</v>
      </c>
      <c r="O25" s="65"/>
      <c r="P25" s="65" t="s">
        <v>345</v>
      </c>
      <c r="Q25" s="65" t="s">
        <v>329</v>
      </c>
      <c r="R25" s="65" t="s">
        <v>330</v>
      </c>
      <c r="S25" s="65" t="s">
        <v>346</v>
      </c>
      <c r="T25" s="65" t="s">
        <v>309</v>
      </c>
      <c r="V25" s="65"/>
      <c r="W25" s="65" t="s">
        <v>278</v>
      </c>
      <c r="X25" s="65" t="s">
        <v>347</v>
      </c>
      <c r="Y25" s="65" t="s">
        <v>348</v>
      </c>
      <c r="Z25" s="65" t="s">
        <v>308</v>
      </c>
      <c r="AA25" s="65" t="s">
        <v>309</v>
      </c>
      <c r="AC25" s="65"/>
      <c r="AD25" s="65" t="s">
        <v>328</v>
      </c>
      <c r="AE25" s="65" t="s">
        <v>310</v>
      </c>
      <c r="AF25" s="65" t="s">
        <v>277</v>
      </c>
      <c r="AG25" s="65" t="s">
        <v>346</v>
      </c>
      <c r="AH25" s="65" t="s">
        <v>349</v>
      </c>
      <c r="AJ25" s="65"/>
      <c r="AK25" s="65" t="s">
        <v>328</v>
      </c>
      <c r="AL25" s="65" t="s">
        <v>329</v>
      </c>
      <c r="AM25" s="65" t="s">
        <v>277</v>
      </c>
      <c r="AN25" s="65" t="s">
        <v>308</v>
      </c>
      <c r="AO25" s="65" t="s">
        <v>309</v>
      </c>
      <c r="AQ25" s="65"/>
      <c r="AR25" s="65" t="s">
        <v>331</v>
      </c>
      <c r="AS25" s="65" t="s">
        <v>282</v>
      </c>
      <c r="AT25" s="65" t="s">
        <v>311</v>
      </c>
      <c r="AU25" s="65" t="s">
        <v>335</v>
      </c>
      <c r="AV25" s="65" t="s">
        <v>298</v>
      </c>
      <c r="AX25" s="65"/>
      <c r="AY25" s="65" t="s">
        <v>331</v>
      </c>
      <c r="AZ25" s="65" t="s">
        <v>282</v>
      </c>
      <c r="BA25" s="65" t="s">
        <v>330</v>
      </c>
      <c r="BB25" s="65" t="s">
        <v>308</v>
      </c>
      <c r="BC25" s="65" t="s">
        <v>309</v>
      </c>
      <c r="BE25" s="65"/>
      <c r="BF25" s="65" t="s">
        <v>278</v>
      </c>
      <c r="BG25" s="65" t="s">
        <v>329</v>
      </c>
      <c r="BH25" s="65" t="s">
        <v>277</v>
      </c>
      <c r="BI25" s="65" t="s">
        <v>335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208.18123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1.9520196999999999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1.8194277000000001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17.909358999999998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2.3971079999999998</v>
      </c>
      <c r="AJ26" s="65" t="s">
        <v>350</v>
      </c>
      <c r="AK26" s="65">
        <v>320</v>
      </c>
      <c r="AL26" s="65">
        <v>400</v>
      </c>
      <c r="AM26" s="65">
        <v>0</v>
      </c>
      <c r="AN26" s="65">
        <v>1000</v>
      </c>
      <c r="AO26" s="65">
        <v>702.47784000000001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13.019686999999999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3.9901738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4.9880079999999998</v>
      </c>
    </row>
    <row r="33" spans="1:68" x14ac:dyDescent="0.3">
      <c r="A33" s="66" t="s">
        <v>351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352</v>
      </c>
      <c r="B34" s="67"/>
      <c r="C34" s="67"/>
      <c r="D34" s="67"/>
      <c r="E34" s="67"/>
      <c r="F34" s="67"/>
      <c r="H34" s="67" t="s">
        <v>353</v>
      </c>
      <c r="I34" s="67"/>
      <c r="J34" s="67"/>
      <c r="K34" s="67"/>
      <c r="L34" s="67"/>
      <c r="M34" s="67"/>
      <c r="O34" s="67" t="s">
        <v>354</v>
      </c>
      <c r="P34" s="67"/>
      <c r="Q34" s="67"/>
      <c r="R34" s="67"/>
      <c r="S34" s="67"/>
      <c r="T34" s="67"/>
      <c r="V34" s="67" t="s">
        <v>355</v>
      </c>
      <c r="W34" s="67"/>
      <c r="X34" s="67"/>
      <c r="Y34" s="67"/>
      <c r="Z34" s="67"/>
      <c r="AA34" s="67"/>
      <c r="AC34" s="67" t="s">
        <v>356</v>
      </c>
      <c r="AD34" s="67"/>
      <c r="AE34" s="67"/>
      <c r="AF34" s="67"/>
      <c r="AG34" s="67"/>
      <c r="AH34" s="67"/>
      <c r="AJ34" s="67" t="s">
        <v>281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304</v>
      </c>
      <c r="C35" s="65" t="s">
        <v>329</v>
      </c>
      <c r="D35" s="65" t="s">
        <v>357</v>
      </c>
      <c r="E35" s="65" t="s">
        <v>358</v>
      </c>
      <c r="F35" s="65" t="s">
        <v>309</v>
      </c>
      <c r="H35" s="65"/>
      <c r="I35" s="65" t="s">
        <v>304</v>
      </c>
      <c r="J35" s="65" t="s">
        <v>329</v>
      </c>
      <c r="K35" s="65" t="s">
        <v>330</v>
      </c>
      <c r="L35" s="65" t="s">
        <v>312</v>
      </c>
      <c r="M35" s="65" t="s">
        <v>309</v>
      </c>
      <c r="O35" s="65"/>
      <c r="P35" s="65" t="s">
        <v>345</v>
      </c>
      <c r="Q35" s="65" t="s">
        <v>333</v>
      </c>
      <c r="R35" s="65" t="s">
        <v>330</v>
      </c>
      <c r="S35" s="65" t="s">
        <v>335</v>
      </c>
      <c r="T35" s="65" t="s">
        <v>359</v>
      </c>
      <c r="V35" s="65"/>
      <c r="W35" s="65" t="s">
        <v>360</v>
      </c>
      <c r="X35" s="65" t="s">
        <v>310</v>
      </c>
      <c r="Y35" s="65" t="s">
        <v>330</v>
      </c>
      <c r="Z35" s="65" t="s">
        <v>335</v>
      </c>
      <c r="AA35" s="65" t="s">
        <v>313</v>
      </c>
      <c r="AC35" s="65"/>
      <c r="AD35" s="65" t="s">
        <v>331</v>
      </c>
      <c r="AE35" s="65" t="s">
        <v>282</v>
      </c>
      <c r="AF35" s="65" t="s">
        <v>361</v>
      </c>
      <c r="AG35" s="65" t="s">
        <v>307</v>
      </c>
      <c r="AH35" s="65" t="s">
        <v>309</v>
      </c>
      <c r="AJ35" s="65"/>
      <c r="AK35" s="65" t="s">
        <v>328</v>
      </c>
      <c r="AL35" s="65" t="s">
        <v>347</v>
      </c>
      <c r="AM35" s="65" t="s">
        <v>348</v>
      </c>
      <c r="AN35" s="65" t="s">
        <v>335</v>
      </c>
      <c r="AO35" s="65" t="s">
        <v>309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949.65509999999995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1416.5785000000001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6562.6367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4051.7148000000002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345.04840000000002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133.10220000000001</v>
      </c>
    </row>
    <row r="43" spans="1:68" x14ac:dyDescent="0.3">
      <c r="A43" s="66" t="s">
        <v>362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363</v>
      </c>
      <c r="B44" s="67"/>
      <c r="C44" s="67"/>
      <c r="D44" s="67"/>
      <c r="E44" s="67"/>
      <c r="F44" s="67"/>
      <c r="H44" s="67" t="s">
        <v>364</v>
      </c>
      <c r="I44" s="67"/>
      <c r="J44" s="67"/>
      <c r="K44" s="67"/>
      <c r="L44" s="67"/>
      <c r="M44" s="67"/>
      <c r="O44" s="67" t="s">
        <v>365</v>
      </c>
      <c r="P44" s="67"/>
      <c r="Q44" s="67"/>
      <c r="R44" s="67"/>
      <c r="S44" s="67"/>
      <c r="T44" s="67"/>
      <c r="V44" s="67" t="s">
        <v>366</v>
      </c>
      <c r="W44" s="67"/>
      <c r="X44" s="67"/>
      <c r="Y44" s="67"/>
      <c r="Z44" s="67"/>
      <c r="AA44" s="67"/>
      <c r="AC44" s="67" t="s">
        <v>367</v>
      </c>
      <c r="AD44" s="67"/>
      <c r="AE44" s="67"/>
      <c r="AF44" s="67"/>
      <c r="AG44" s="67"/>
      <c r="AH44" s="67"/>
      <c r="AJ44" s="67" t="s">
        <v>368</v>
      </c>
      <c r="AK44" s="67"/>
      <c r="AL44" s="67"/>
      <c r="AM44" s="67"/>
      <c r="AN44" s="67"/>
      <c r="AO44" s="67"/>
      <c r="AQ44" s="67" t="s">
        <v>369</v>
      </c>
      <c r="AR44" s="67"/>
      <c r="AS44" s="67"/>
      <c r="AT44" s="67"/>
      <c r="AU44" s="67"/>
      <c r="AV44" s="67"/>
      <c r="AX44" s="67" t="s">
        <v>283</v>
      </c>
      <c r="AY44" s="67"/>
      <c r="AZ44" s="67"/>
      <c r="BA44" s="67"/>
      <c r="BB44" s="67"/>
      <c r="BC44" s="67"/>
      <c r="BE44" s="67" t="s">
        <v>370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371</v>
      </c>
      <c r="C45" s="65" t="s">
        <v>305</v>
      </c>
      <c r="D45" s="65" t="s">
        <v>330</v>
      </c>
      <c r="E45" s="65" t="s">
        <v>307</v>
      </c>
      <c r="F45" s="65" t="s">
        <v>309</v>
      </c>
      <c r="H45" s="65"/>
      <c r="I45" s="65" t="s">
        <v>328</v>
      </c>
      <c r="J45" s="65" t="s">
        <v>329</v>
      </c>
      <c r="K45" s="65" t="s">
        <v>372</v>
      </c>
      <c r="L45" s="65" t="s">
        <v>312</v>
      </c>
      <c r="M45" s="65" t="s">
        <v>359</v>
      </c>
      <c r="O45" s="65"/>
      <c r="P45" s="65" t="s">
        <v>328</v>
      </c>
      <c r="Q45" s="65" t="s">
        <v>373</v>
      </c>
      <c r="R45" s="65" t="s">
        <v>330</v>
      </c>
      <c r="S45" s="65" t="s">
        <v>332</v>
      </c>
      <c r="T45" s="65" t="s">
        <v>313</v>
      </c>
      <c r="V45" s="65"/>
      <c r="W45" s="65" t="s">
        <v>304</v>
      </c>
      <c r="X45" s="65" t="s">
        <v>329</v>
      </c>
      <c r="Y45" s="65" t="s">
        <v>330</v>
      </c>
      <c r="Z45" s="65" t="s">
        <v>335</v>
      </c>
      <c r="AA45" s="65" t="s">
        <v>313</v>
      </c>
      <c r="AC45" s="65"/>
      <c r="AD45" s="65" t="s">
        <v>304</v>
      </c>
      <c r="AE45" s="65" t="s">
        <v>329</v>
      </c>
      <c r="AF45" s="65" t="s">
        <v>277</v>
      </c>
      <c r="AG45" s="65" t="s">
        <v>307</v>
      </c>
      <c r="AH45" s="65" t="s">
        <v>276</v>
      </c>
      <c r="AJ45" s="65"/>
      <c r="AK45" s="65" t="s">
        <v>304</v>
      </c>
      <c r="AL45" s="65" t="s">
        <v>310</v>
      </c>
      <c r="AM45" s="65" t="s">
        <v>372</v>
      </c>
      <c r="AN45" s="65" t="s">
        <v>335</v>
      </c>
      <c r="AO45" s="65" t="s">
        <v>313</v>
      </c>
      <c r="AQ45" s="65"/>
      <c r="AR45" s="65" t="s">
        <v>331</v>
      </c>
      <c r="AS45" s="65" t="s">
        <v>305</v>
      </c>
      <c r="AT45" s="65" t="s">
        <v>306</v>
      </c>
      <c r="AU45" s="65" t="s">
        <v>335</v>
      </c>
      <c r="AV45" s="65" t="s">
        <v>313</v>
      </c>
      <c r="AX45" s="65"/>
      <c r="AY45" s="65" t="s">
        <v>328</v>
      </c>
      <c r="AZ45" s="65" t="s">
        <v>329</v>
      </c>
      <c r="BA45" s="65" t="s">
        <v>348</v>
      </c>
      <c r="BB45" s="65" t="s">
        <v>308</v>
      </c>
      <c r="BC45" s="65" t="s">
        <v>276</v>
      </c>
      <c r="BE45" s="65"/>
      <c r="BF45" s="65" t="s">
        <v>331</v>
      </c>
      <c r="BG45" s="65" t="s">
        <v>333</v>
      </c>
      <c r="BH45" s="65" t="s">
        <v>357</v>
      </c>
      <c r="BI45" s="65" t="s">
        <v>307</v>
      </c>
      <c r="BJ45" s="65" t="s">
        <v>309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19.93554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10.661982</v>
      </c>
      <c r="O46" s="65" t="s">
        <v>374</v>
      </c>
      <c r="P46" s="65">
        <v>600</v>
      </c>
      <c r="Q46" s="65">
        <v>800</v>
      </c>
      <c r="R46" s="65">
        <v>0</v>
      </c>
      <c r="S46" s="65">
        <v>10000</v>
      </c>
      <c r="T46" s="65">
        <v>2318.7898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0.28289323999999999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2.8862553000000002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204.76086000000001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88.98912</v>
      </c>
      <c r="AX46" s="65" t="s">
        <v>375</v>
      </c>
      <c r="AY46" s="65"/>
      <c r="AZ46" s="65"/>
      <c r="BA46" s="65"/>
      <c r="BB46" s="65"/>
      <c r="BC46" s="65"/>
      <c r="BE46" s="65" t="s">
        <v>376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284</v>
      </c>
      <c r="B2" s="61" t="s">
        <v>285</v>
      </c>
      <c r="C2" s="61" t="s">
        <v>286</v>
      </c>
      <c r="D2" s="61">
        <v>57</v>
      </c>
      <c r="E2" s="61">
        <v>1920.944</v>
      </c>
      <c r="F2" s="61">
        <v>278.56747000000001</v>
      </c>
      <c r="G2" s="61">
        <v>58.059559999999998</v>
      </c>
      <c r="H2" s="61">
        <v>35.186546</v>
      </c>
      <c r="I2" s="61">
        <v>22.873013</v>
      </c>
      <c r="J2" s="61">
        <v>75.152010000000004</v>
      </c>
      <c r="K2" s="61">
        <v>40.713073999999999</v>
      </c>
      <c r="L2" s="61">
        <v>34.438929999999999</v>
      </c>
      <c r="M2" s="61">
        <v>35.10407</v>
      </c>
      <c r="N2" s="61">
        <v>3.2785324999999998</v>
      </c>
      <c r="O2" s="61">
        <v>20.63297</v>
      </c>
      <c r="P2" s="61">
        <v>1686.3344999999999</v>
      </c>
      <c r="Q2" s="61">
        <v>30.278282000000001</v>
      </c>
      <c r="R2" s="61">
        <v>915.27890000000002</v>
      </c>
      <c r="S2" s="61">
        <v>169.78657999999999</v>
      </c>
      <c r="T2" s="61">
        <v>8945.9</v>
      </c>
      <c r="U2" s="61">
        <v>5.1844109999999999</v>
      </c>
      <c r="V2" s="61">
        <v>22.894493000000001</v>
      </c>
      <c r="W2" s="61">
        <v>348.34482000000003</v>
      </c>
      <c r="X2" s="61">
        <v>208.18123</v>
      </c>
      <c r="Y2" s="61">
        <v>1.9520196999999999</v>
      </c>
      <c r="Z2" s="61">
        <v>1.8194277000000001</v>
      </c>
      <c r="AA2" s="61">
        <v>17.909358999999998</v>
      </c>
      <c r="AB2" s="61">
        <v>2.3971079999999998</v>
      </c>
      <c r="AC2" s="61">
        <v>702.47784000000001</v>
      </c>
      <c r="AD2" s="61">
        <v>13.019686999999999</v>
      </c>
      <c r="AE2" s="61">
        <v>3.9901738</v>
      </c>
      <c r="AF2" s="61">
        <v>4.9880079999999998</v>
      </c>
      <c r="AG2" s="61">
        <v>949.65509999999995</v>
      </c>
      <c r="AH2" s="61">
        <v>471.71949999999998</v>
      </c>
      <c r="AI2" s="61">
        <v>477.93554999999998</v>
      </c>
      <c r="AJ2" s="61">
        <v>1416.5785000000001</v>
      </c>
      <c r="AK2" s="61">
        <v>6562.6367</v>
      </c>
      <c r="AL2" s="61">
        <v>345.04840000000002</v>
      </c>
      <c r="AM2" s="61">
        <v>4051.7148000000002</v>
      </c>
      <c r="AN2" s="61">
        <v>133.10220000000001</v>
      </c>
      <c r="AO2" s="61">
        <v>19.93554</v>
      </c>
      <c r="AP2" s="61">
        <v>16.051003000000001</v>
      </c>
      <c r="AQ2" s="61">
        <v>3.8845360000000002</v>
      </c>
      <c r="AR2" s="61">
        <v>10.661982</v>
      </c>
      <c r="AS2" s="61">
        <v>2318.7898</v>
      </c>
      <c r="AT2" s="61">
        <v>0.28289323999999999</v>
      </c>
      <c r="AU2" s="61">
        <v>2.8862553000000002</v>
      </c>
      <c r="AV2" s="61">
        <v>204.76086000000001</v>
      </c>
      <c r="AW2" s="61">
        <v>88.98912</v>
      </c>
      <c r="AX2" s="61">
        <v>0.29741898</v>
      </c>
      <c r="AY2" s="61">
        <v>0.93699109999999997</v>
      </c>
      <c r="AZ2" s="61">
        <v>321.44296000000003</v>
      </c>
      <c r="BA2" s="61">
        <v>59.927326000000001</v>
      </c>
      <c r="BB2" s="61">
        <v>18.401779999999999</v>
      </c>
      <c r="BC2" s="61">
        <v>20.42267</v>
      </c>
      <c r="BD2" s="61">
        <v>21.076635</v>
      </c>
      <c r="BE2" s="61">
        <v>1.4796305000000001</v>
      </c>
      <c r="BF2" s="61">
        <v>7.6436476999999998</v>
      </c>
      <c r="BG2" s="61">
        <v>1.3877448000000001E-2</v>
      </c>
      <c r="BH2" s="61">
        <v>6.8731200000000006E-2</v>
      </c>
      <c r="BI2" s="61">
        <v>5.6121576999999999E-2</v>
      </c>
      <c r="BJ2" s="61">
        <v>0.20683399999999999</v>
      </c>
      <c r="BK2" s="61">
        <v>1.067496E-3</v>
      </c>
      <c r="BL2" s="61">
        <v>0.61871343999999995</v>
      </c>
      <c r="BM2" s="61">
        <v>4.1112029999999997</v>
      </c>
      <c r="BN2" s="61">
        <v>0.96631144999999996</v>
      </c>
      <c r="BO2" s="61">
        <v>61.243164</v>
      </c>
      <c r="BP2" s="61">
        <v>9.5062519999999999</v>
      </c>
      <c r="BQ2" s="61">
        <v>19.640656</v>
      </c>
      <c r="BR2" s="61">
        <v>74.447860000000006</v>
      </c>
      <c r="BS2" s="61">
        <v>41.123959999999997</v>
      </c>
      <c r="BT2" s="61">
        <v>11.158067000000001</v>
      </c>
      <c r="BU2" s="61">
        <v>0.57392894999999999</v>
      </c>
      <c r="BV2" s="61">
        <v>5.1799326999999999E-2</v>
      </c>
      <c r="BW2" s="61">
        <v>0.81078625000000004</v>
      </c>
      <c r="BX2" s="61">
        <v>1.3207036000000001</v>
      </c>
      <c r="BY2" s="61">
        <v>0.16675575000000001</v>
      </c>
      <c r="BZ2" s="61">
        <v>1.1596123000000001E-3</v>
      </c>
      <c r="CA2" s="61">
        <v>0.8610274</v>
      </c>
      <c r="CB2" s="61">
        <v>2.9768525000000001E-2</v>
      </c>
      <c r="CC2" s="61">
        <v>0.13693368</v>
      </c>
      <c r="CD2" s="61">
        <v>1.6285225000000001</v>
      </c>
      <c r="CE2" s="61">
        <v>0.17472793</v>
      </c>
      <c r="CF2" s="61">
        <v>0.30522801999999999</v>
      </c>
      <c r="CG2" s="61">
        <v>4.9500000000000003E-7</v>
      </c>
      <c r="CH2" s="61">
        <v>2.965717E-2</v>
      </c>
      <c r="CI2" s="61">
        <v>2.5328759999999999E-3</v>
      </c>
      <c r="CJ2" s="61">
        <v>3.7131010999999998</v>
      </c>
      <c r="CK2" s="61">
        <v>4.0059533000000001E-2</v>
      </c>
      <c r="CL2" s="61">
        <v>4.5152307</v>
      </c>
      <c r="CM2" s="61">
        <v>3.5860593000000001</v>
      </c>
      <c r="CN2" s="61">
        <v>2779.9187000000002</v>
      </c>
      <c r="CO2" s="61">
        <v>4992.058</v>
      </c>
      <c r="CP2" s="61">
        <v>3534.826</v>
      </c>
      <c r="CQ2" s="61">
        <v>1157.2764999999999</v>
      </c>
      <c r="CR2" s="61">
        <v>591.90719999999999</v>
      </c>
      <c r="CS2" s="61">
        <v>434.98955999999998</v>
      </c>
      <c r="CT2" s="61">
        <v>2865.9893000000002</v>
      </c>
      <c r="CU2" s="61">
        <v>2020.7273</v>
      </c>
      <c r="CV2" s="61">
        <v>1310.4861000000001</v>
      </c>
      <c r="CW2" s="61">
        <v>2325.4481999999998</v>
      </c>
      <c r="CX2" s="61">
        <v>655.51056000000005</v>
      </c>
      <c r="CY2" s="61">
        <v>3227.2932000000001</v>
      </c>
      <c r="CZ2" s="61">
        <v>1924.748</v>
      </c>
      <c r="DA2" s="61">
        <v>4232.7915000000003</v>
      </c>
      <c r="DB2" s="61">
        <v>3519.9324000000001</v>
      </c>
      <c r="DC2" s="61">
        <v>6575.741</v>
      </c>
      <c r="DD2" s="61">
        <v>12168.504000000001</v>
      </c>
      <c r="DE2" s="61">
        <v>2364.9376999999999</v>
      </c>
      <c r="DF2" s="61">
        <v>4295.0464000000002</v>
      </c>
      <c r="DG2" s="61">
        <v>2709.4140000000002</v>
      </c>
      <c r="DH2" s="61">
        <v>129.04750000000001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59.927326000000001</v>
      </c>
      <c r="B6">
        <f>BB2</f>
        <v>18.401779999999999</v>
      </c>
      <c r="C6">
        <f>BC2</f>
        <v>20.42267</v>
      </c>
      <c r="D6">
        <f>BD2</f>
        <v>21.076635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23964</v>
      </c>
      <c r="C2" s="56">
        <f ca="1">YEAR(TODAY())-YEAR(B2)+IF(TODAY()&gt;=DATE(YEAR(TODAY()),MONTH(B2),DAY(B2)),0,-1)</f>
        <v>57</v>
      </c>
      <c r="E2" s="52">
        <v>157.5</v>
      </c>
      <c r="F2" s="53" t="s">
        <v>39</v>
      </c>
      <c r="G2" s="52">
        <v>71.099999999999994</v>
      </c>
      <c r="H2" s="51" t="s">
        <v>41</v>
      </c>
      <c r="I2" s="72">
        <f>ROUND(G3/E3^2,1)</f>
        <v>28.7</v>
      </c>
    </row>
    <row r="3" spans="1:9" x14ac:dyDescent="0.3">
      <c r="E3" s="51">
        <f>E2/100</f>
        <v>1.575</v>
      </c>
      <c r="F3" s="51" t="s">
        <v>40</v>
      </c>
      <c r="G3" s="51">
        <f>G2</f>
        <v>71.099999999999994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45056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노란옥, ID : H1800193)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11일 09:08:49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45056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157.5</v>
      </c>
      <c r="L12" s="124"/>
      <c r="M12" s="117">
        <f>'개인정보 및 신체계측 입력'!G2</f>
        <v>71.099999999999994</v>
      </c>
      <c r="N12" s="118"/>
      <c r="O12" s="113" t="s">
        <v>271</v>
      </c>
      <c r="P12" s="107"/>
      <c r="Q12" s="90">
        <f>'개인정보 및 신체계측 입력'!I2</f>
        <v>28.7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노란옥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67.650000000000006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18.251000000000001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19.8</v>
      </c>
      <c r="L72" s="36" t="s">
        <v>53</v>
      </c>
      <c r="M72" s="36">
        <f>ROUND('DRIs DATA'!K8,1)</f>
        <v>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122.04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190.79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208.18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159.81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118.71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437.51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199.36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2023-05-11T00:11:08Z</dcterms:modified>
</cp:coreProperties>
</file>