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<sst xmlns="http://schemas.openxmlformats.org/spreadsheetml/2006/main" count="692" uniqueCount="337">
  <si>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</si>
  <si>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</si>
  <si>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</si>
  <si>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</si>
  <si>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</si>
  <si>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</si>
  <si>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</si>
  <si>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</si>
  <si>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</si>
  <si>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</si>
  <si>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</si>
  <si>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</si>
  <si>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</si>
  <si>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</si>
  <si>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</si>
  <si>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</si>
  <si>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</si>
  <si>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</si>
  <si>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</si>
  <si>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</si>
  <si>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</si>
  <si>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</si>
  <si>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</si>
  <si>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</si>
  <si>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</si>
  <si>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</si>
  <si>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</si>
  <si>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</si>
  <si>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</si>
  <si>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</si>
  <si>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</si>
  <si>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</si>
  <si>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</si>
  <si>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</si>
  <si>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</si>
  <si>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</si>
  <si>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</si>
  <si>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</si>
  <si>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</si>
  <si>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</si>
  <si>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</si>
  <si>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</si>
  <si>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</si>
  <si>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</si>
  <si>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</si>
  <si>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</si>
  <si>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</si>
  <si>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</si>
  <si>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</si>
  <si>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</si>
  <si>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</si>
  <si>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</si>
  <si>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</si>
  <si>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</si>
  <si>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</si>
  <si>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</si>
  <si>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</si>
  <si>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</si>
  <si>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</si>
  <si>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</si>
  <si>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</si>
  <si>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</si>
  <si>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</si>
  <si>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</si>
  <si>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</si>
  <si>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</si>
  <si>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</si>
  <si>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</si>
  <si>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</si>
  <si>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</si>
  <si>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</si>
  <si>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</si>
  <si>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</si>
  <si>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</si>
  <si>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</si>
  <si>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</si>
  <si>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</si>
  <si>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</si>
  <si>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</si>
  <si>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</si>
  <si>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</si>
  <si>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</si>
  <si>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</si>
  <si>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</si>
  <si>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</si>
  <si>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</si>
  <si>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</si>
  <si>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</si>
  <si>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</si>
  <si>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</si>
  <si>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</si>
  <si>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</si>
  <si>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</si>
  <si>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</si>
  <si>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</si>
  <si>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</si>
  <si>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</si>
  <si>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</si>
  <si>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</si>
  <si>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</si>
  <si>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</si>
  <si>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</si>
  <si>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</si>
  <si>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</si>
  <si>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</si>
  <si>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</si>
  <si>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</si>
  <si>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</si>
  <si>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</si>
  <si>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</si>
  <si>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</si>
  <si>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</si>
  <si>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</si>
  <si>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</si>
  <si>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</si>
  <si>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</si>
  <si>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</si>
  <si>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</si>
  <si>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</si>
  <si>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</si>
  <si>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</si>
  <si>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</si>
  <si>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</si>
  <si>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</si>
  <si>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</si>
  <si>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</si>
  <si>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</si>
  <si>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</si>
  <si>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</si>
  <si>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</si>
  <si>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</si>
  <si>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</si>
  <si>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</si>
  <si>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</si>
  <si>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</si>
  <si>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</si>
  <si>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</si>
  <si>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</si>
  <si>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</si>
  <si>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</si>
  <si>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</si>
  <si>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</si>
  <si>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</si>
  <si>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</si>
  <si>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</si>
  <si>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</si>
  <si>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</si>
  <si>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</si>
  <si>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</si>
  <si>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</si>
  <si>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</si>
  <si>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</si>
  <si>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</si>
  <si>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</si>
  <si>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</si>
  <si>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</si>
  <si>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</si>
  <si>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</si>
  <si>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</si>
  <si>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</si>
  <si>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</si>
  <si>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</si>
  <si>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</si>
  <si>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</si>
  <si>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</si>
  <si>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</si>
  <si>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</si>
  <si>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</si>
  <si>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</si>
  <si>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</si>
  <si>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</si>
  <si>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</si>
  <si>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</si>
  <si>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</si>
  <si>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</si>
  <si>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</si>
  <si>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</si>
  <si>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</si>
  <si>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</si>
  <si>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</si>
  <si>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</si>
  <si>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</si>
  <si>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</si>
  <si>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</si>
  <si>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</si>
  <si>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</si>
  <si>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</si>
  <si>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</si>
  <si>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</si>
  <si>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</si>
  <si>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</si>
  <si>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</si>
  <si>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</si>
  <si>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</si>
  <si>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</si>
  <si>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</si>
  <si>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</si>
  <si>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</si>
  <si>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</si>
  <si>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</si>
  <si>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</si>
  <si>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</si>
  <si>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</si>
  <si>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</si>
  <si>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</si>
  <si>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</si>
  <si>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</si>
  <si>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</si>
  <si>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</si>
  <si>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</si>
  <si>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</si>
  <si>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</si>
  <si>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</si>
  <si>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</si>
  <si>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</si>
  <si>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</si>
  <si>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</si>
  <si>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</si>
  <si>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</si>
  <si>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</si>
  <si>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</si>
  <si>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</si>
  <si>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</si>
  <si>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</si>
  <si>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</si>
  <si>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</si>
  <si>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</si>
  <si>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</si>
  <si>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</si>
  <si>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</si>
  <si>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</si>
  <si>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</si>
  <si>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</si>
  <si>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</si>
  <si>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</si>
  <si>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</si>
  <si>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</si>
  <si>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</si>
  <si>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</si>
  <si>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</si>
  <si>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</si>
  <si>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</si>
  <si>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</si>
  <si>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</si>
  <si>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</si>
  <si>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</si>
  <si>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</si>
  <si>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</si>
  <si>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</si>
  <si>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</si>
  <si>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</si>
  <si>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</si>
  <si>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</si>
  <si>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</si>
  <si>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</si>
  <si>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</si>
  <si>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</si>
  <si>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</si>
  <si>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</si>
  <si>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</si>
  <si>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</si>
  <si>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</si>
  <si>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</si>
  <si>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</si>
  <si>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</si>
  <si>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</si>
  <si>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</si>
  <si>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</si>
  <si>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</si>
  <si>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</si>
  <si>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</si>
  <si>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</si>
  <si>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</si>
  <si>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</si>
  <si>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</si>
  <si>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</si>
  <si>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</si>
  <si>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</si>
  <si>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</si>
  <si>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리보플라빈</t>
    <phoneticPr fontId="1" type="noConversion"/>
  </si>
  <si>
    <t>비오틴</t>
    <phoneticPr fontId="1" type="noConversion"/>
  </si>
  <si>
    <t>마그네슘</t>
    <phoneticPr fontId="1" type="noConversion"/>
  </si>
  <si>
    <t>권장섭취량</t>
    <phoneticPr fontId="1" type="noConversion"/>
  </si>
  <si>
    <t>몰리브덴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</si>
  <si>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</si>
  <si>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</si>
  <si>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</si>
  <si>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</si>
  <si>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</si>
  <si>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</si>
  <si>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</si>
  <si>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</si>
  <si>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</si>
  <si>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</si>
  <si>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</si>
  <si>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</si>
  <si>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</si>
  <si>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</si>
  <si>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</si>
  <si>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</si>
  <si>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</si>
  <si>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</si>
  <si>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</si>
  <si>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</si>
  <si>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</si>
  <si>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</si>
  <si>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</si>
  <si>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</si>
  <si>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</si>
  <si>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</si>
  <si>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</si>
  <si>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</si>
  <si>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</si>
  <si>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</si>
  <si>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</si>
  <si>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</si>
  <si>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</si>
  <si>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</si>
  <si>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</si>
  <si>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</si>
  <si>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</si>
  <si>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</si>
  <si>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</si>
  <si>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</si>
  <si>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</si>
  <si>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H1800194</t>
  </si>
  <si>
    <t>서인식</t>
  </si>
  <si>
    <t>M</t>
  </si>
  <si>
    <t>(설문지 : FFQ 95문항 설문지, 사용자 : 서인식, ID : H1800194)</t>
  </si>
  <si>
    <t>2023년 05월 19일 13:29:06</t>
  </si>
  <si>
    <t>비타민C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</si>
  <si>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</si>
  <si>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</si>
  <si>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</si>
  <si>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염소</t>
    <phoneticPr fontId="1" type="noConversion"/>
  </si>
  <si>
    <t>불소</t>
    <phoneticPr fontId="1" type="noConversion"/>
  </si>
  <si>
    <t>셀레늄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</si>
</sst>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85.59639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801672"/>
        <c:axId val="678802848"/>
      </c:barChart>
      <c:catAx>
        <c:axId val="67880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802848"/>
        <c:crosses val="autoZero"/>
        <c:auto val="1"/>
        <c:lblAlgn val="ctr"/>
        <c:lblOffset val="100"/>
        <c:noMultiLvlLbl val="0"/>
      </c:catAx>
      <c:valAx>
        <c:axId val="67880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80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3.4432290000000001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515712"/>
        <c:axId val="613516104"/>
      </c:barChart>
      <c:catAx>
        <c:axId val="61351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516104"/>
        <c:crosses val="autoZero"/>
        <c:auto val="1"/>
        <c:lblAlgn val="ctr"/>
        <c:lblOffset val="100"/>
        <c:noMultiLvlLbl val="0"/>
      </c:catAx>
      <c:valAx>
        <c:axId val="61351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5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1.7606215000000001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516888"/>
        <c:axId val="393763328"/>
      </c:barChart>
      <c:catAx>
        <c:axId val="61351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63328"/>
        <c:crosses val="autoZero"/>
        <c:auto val="1"/>
        <c:lblAlgn val="ctr"/>
        <c:lblOffset val="100"/>
        <c:noMultiLvlLbl val="0"/>
      </c:catAx>
      <c:valAx>
        <c:axId val="39376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51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1402.3227999999999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62936"/>
        <c:axId val="393764112"/>
      </c:barChart>
      <c:catAx>
        <c:axId val="39376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64112"/>
        <c:crosses val="autoZero"/>
        <c:auto val="1"/>
        <c:lblAlgn val="ctr"/>
        <c:lblOffset val="100"/>
        <c:noMultiLvlLbl val="0"/>
      </c:catAx>
      <c:valAx>
        <c:axId val="39376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6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3604.6408999999999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108712"/>
        <c:axId val="555108320"/>
      </c:barChart>
      <c:catAx>
        <c:axId val="55510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108320"/>
        <c:crosses val="autoZero"/>
        <c:auto val="1"/>
        <c:lblAlgn val="ctr"/>
        <c:lblOffset val="100"/>
        <c:noMultiLvlLbl val="0"/>
      </c:catAx>
      <c:valAx>
        <c:axId val="5551083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10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138.02808999999999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109104"/>
        <c:axId val="555110280"/>
      </c:barChart>
      <c:catAx>
        <c:axId val="55510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110280"/>
        <c:crosses val="autoZero"/>
        <c:auto val="1"/>
        <c:lblAlgn val="ctr"/>
        <c:lblOffset val="100"/>
        <c:noMultiLvlLbl val="0"/>
      </c:catAx>
      <c:valAx>
        <c:axId val="55511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10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148.63737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113024"/>
        <c:axId val="555111064"/>
      </c:barChart>
      <c:catAx>
        <c:axId val="55511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111064"/>
        <c:crosses val="autoZero"/>
        <c:auto val="1"/>
        <c:lblAlgn val="ctr"/>
        <c:lblOffset val="100"/>
        <c:noMultiLvlLbl val="0"/>
      </c:catAx>
      <c:valAx>
        <c:axId val="55511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1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13.622564000000001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115376"/>
        <c:axId val="555107928"/>
      </c:barChart>
      <c:catAx>
        <c:axId val="55511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107928"/>
        <c:crosses val="autoZero"/>
        <c:auto val="1"/>
        <c:lblAlgn val="ctr"/>
        <c:lblOffset val="100"/>
        <c:noMultiLvlLbl val="0"/>
      </c:catAx>
      <c:valAx>
        <c:axId val="555107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11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1112.2167999999999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109496"/>
        <c:axId val="555114200"/>
      </c:barChart>
      <c:catAx>
        <c:axId val="55510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114200"/>
        <c:crosses val="autoZero"/>
        <c:auto val="1"/>
        <c:lblAlgn val="ctr"/>
        <c:lblOffset val="100"/>
        <c:noMultiLvlLbl val="0"/>
      </c:catAx>
      <c:valAx>
        <c:axId val="5551142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10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1.1129104000000001E-2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109888"/>
        <c:axId val="555114592"/>
      </c:barChart>
      <c:catAx>
        <c:axId val="5551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114592"/>
        <c:crosses val="autoZero"/>
        <c:auto val="1"/>
        <c:lblAlgn val="ctr"/>
        <c:lblOffset val="100"/>
        <c:noMultiLvlLbl val="0"/>
      </c:catAx>
      <c:valAx>
        <c:axId val="55511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1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4.2169213000000001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111848"/>
        <c:axId val="555114984"/>
      </c:barChart>
      <c:catAx>
        <c:axId val="55511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114984"/>
        <c:crosses val="autoZero"/>
        <c:auto val="1"/>
        <c:lblAlgn val="ctr"/>
        <c:lblOffset val="100"/>
        <c:noMultiLvlLbl val="0"/>
      </c:catAx>
      <c:valAx>
        <c:axId val="555114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11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34.480640000000001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799320"/>
        <c:axId val="678802064"/>
      </c:barChart>
      <c:catAx>
        <c:axId val="67879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802064"/>
        <c:crosses val="autoZero"/>
        <c:auto val="1"/>
        <c:lblAlgn val="ctr"/>
        <c:lblOffset val="100"/>
        <c:noMultiLvlLbl val="0"/>
      </c:catAx>
      <c:valAx>
        <c:axId val="678802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79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108.92113999999999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670416"/>
        <c:axId val="722674728"/>
      </c:barChart>
      <c:catAx>
        <c:axId val="72267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674728"/>
        <c:crosses val="autoZero"/>
        <c:auto val="1"/>
        <c:lblAlgn val="ctr"/>
        <c:lblOffset val="100"/>
        <c:noMultiLvlLbl val="0"/>
      </c:catAx>
      <c:valAx>
        <c:axId val="722674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67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103.62951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676688"/>
        <c:axId val="722674336"/>
      </c:barChart>
      <c:catAx>
        <c:axId val="72267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674336"/>
        <c:crosses val="autoZero"/>
        <c:auto val="1"/>
        <c:lblAlgn val="ctr"/>
        <c:lblOffset val="100"/>
        <c:noMultiLvlLbl val="0"/>
      </c:catAx>
      <c:valAx>
        <c:axId val="72267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67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12.688000000000001</c:v>
                </c:pt>
                <c:pt idx="1">
                  <c:v>10.797000000000001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22672768"/>
        <c:axId val="722669632"/>
      </c:barChart>
      <c:catAx>
        <c:axId val="72267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669632"/>
        <c:crosses val="autoZero"/>
        <c:auto val="1"/>
        <c:lblAlgn val="ctr"/>
        <c:lblOffset val="100"/>
        <c:noMultiLvlLbl val="0"/>
      </c:catAx>
      <c:valAx>
        <c:axId val="72266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6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16.827255000000001</c:v>
                </c:pt>
                <c:pt idx="1">
                  <c:v>23.058115000000001</c:v>
                </c:pt>
                <c:pt idx="2">
                  <c:v>19.655548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684.35699999999997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673944"/>
        <c:axId val="722673160"/>
      </c:barChart>
      <c:catAx>
        <c:axId val="72267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673160"/>
        <c:crosses val="autoZero"/>
        <c:auto val="1"/>
        <c:lblAlgn val="ctr"/>
        <c:lblOffset val="100"/>
        <c:noMultiLvlLbl val="0"/>
      </c:catAx>
      <c:valAx>
        <c:axId val="722673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67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23.591564000000002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671592"/>
        <c:axId val="722675120"/>
      </c:barChart>
      <c:catAx>
        <c:axId val="72267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675120"/>
        <c:crosses val="autoZero"/>
        <c:auto val="1"/>
        <c:lblAlgn val="ctr"/>
        <c:lblOffset val="100"/>
        <c:noMultiLvlLbl val="0"/>
      </c:catAx>
      <c:valAx>
        <c:axId val="72267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67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65.912000000000006</c:v>
                </c:pt>
                <c:pt idx="1">
                  <c:v>13.648</c:v>
                </c:pt>
                <c:pt idx="2">
                  <c:v>20.440000000000001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22675512"/>
        <c:axId val="722676296"/>
      </c:barChart>
      <c:catAx>
        <c:axId val="72267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676296"/>
        <c:crosses val="autoZero"/>
        <c:auto val="1"/>
        <c:lblAlgn val="ctr"/>
        <c:lblOffset val="100"/>
        <c:noMultiLvlLbl val="0"/>
      </c:catAx>
      <c:valAx>
        <c:axId val="72267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67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1964.2891999999999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618752"/>
        <c:axId val="601614440"/>
      </c:barChart>
      <c:catAx>
        <c:axId val="60161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614440"/>
        <c:crosses val="autoZero"/>
        <c:auto val="1"/>
        <c:lblAlgn val="ctr"/>
        <c:lblOffset val="100"/>
        <c:noMultiLvlLbl val="0"/>
      </c:catAx>
      <c:valAx>
        <c:axId val="601614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61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130.83542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613656"/>
        <c:axId val="601614832"/>
      </c:barChart>
      <c:catAx>
        <c:axId val="60161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614832"/>
        <c:crosses val="autoZero"/>
        <c:auto val="1"/>
        <c:lblAlgn val="ctr"/>
        <c:lblOffset val="100"/>
        <c:noMultiLvlLbl val="0"/>
      </c:catAx>
      <c:valAx>
        <c:axId val="601614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61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712.35504000000003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612480"/>
        <c:axId val="601612088"/>
      </c:barChart>
      <c:catAx>
        <c:axId val="601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612088"/>
        <c:crosses val="autoZero"/>
        <c:auto val="1"/>
        <c:lblAlgn val="ctr"/>
        <c:lblOffset val="100"/>
        <c:noMultiLvlLbl val="0"/>
      </c:catAx>
      <c:valAx>
        <c:axId val="601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5.6047890000000002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797360"/>
        <c:axId val="678798928"/>
      </c:barChart>
      <c:catAx>
        <c:axId val="67879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798928"/>
        <c:crosses val="autoZero"/>
        <c:auto val="1"/>
        <c:lblAlgn val="ctr"/>
        <c:lblOffset val="100"/>
        <c:noMultiLvlLbl val="0"/>
      </c:catAx>
      <c:valAx>
        <c:axId val="67879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79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8517.7749999999996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613264"/>
        <c:axId val="601616008"/>
      </c:barChart>
      <c:catAx>
        <c:axId val="60161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616008"/>
        <c:crosses val="autoZero"/>
        <c:auto val="1"/>
        <c:lblAlgn val="ctr"/>
        <c:lblOffset val="100"/>
        <c:noMultiLvlLbl val="0"/>
      </c:catAx>
      <c:valAx>
        <c:axId val="601616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61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19.502279999999999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615616"/>
        <c:axId val="601617184"/>
      </c:barChart>
      <c:catAx>
        <c:axId val="60161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617184"/>
        <c:crosses val="autoZero"/>
        <c:auto val="1"/>
        <c:lblAlgn val="ctr"/>
        <c:lblOffset val="100"/>
        <c:noMultiLvlLbl val="0"/>
      </c:catAx>
      <c:valAx>
        <c:axId val="60161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61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3.4192634000000002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615224"/>
        <c:axId val="601618360"/>
      </c:barChart>
      <c:catAx>
        <c:axId val="60161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618360"/>
        <c:crosses val="autoZero"/>
        <c:auto val="1"/>
        <c:lblAlgn val="ctr"/>
        <c:lblOffset val="100"/>
        <c:noMultiLvlLbl val="0"/>
      </c:catAx>
      <c:valAx>
        <c:axId val="60161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61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311.59262000000001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798144"/>
        <c:axId val="678798536"/>
      </c:barChart>
      <c:catAx>
        <c:axId val="67879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798536"/>
        <c:crosses val="autoZero"/>
        <c:auto val="1"/>
        <c:lblAlgn val="ctr"/>
        <c:lblOffset val="100"/>
        <c:noMultiLvlLbl val="0"/>
      </c:catAx>
      <c:valAx>
        <c:axId val="67879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79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1.6841619000000001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44640"/>
        <c:axId val="493645032"/>
      </c:barChart>
      <c:catAx>
        <c:axId val="49364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45032"/>
        <c:crosses val="autoZero"/>
        <c:auto val="1"/>
        <c:lblAlgn val="ctr"/>
        <c:lblOffset val="100"/>
        <c:noMultiLvlLbl val="0"/>
      </c:catAx>
      <c:valAx>
        <c:axId val="49364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19.407430000000002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43856"/>
        <c:axId val="493643072"/>
      </c:barChart>
      <c:catAx>
        <c:axId val="49364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43072"/>
        <c:crosses val="autoZero"/>
        <c:auto val="1"/>
        <c:lblAlgn val="ctr"/>
        <c:lblOffset val="100"/>
        <c:noMultiLvlLbl val="0"/>
      </c:catAx>
      <c:valAx>
        <c:axId val="49364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4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3.4192634000000002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39936"/>
        <c:axId val="493642680"/>
      </c:barChart>
      <c:catAx>
        <c:axId val="49363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42680"/>
        <c:crosses val="autoZero"/>
        <c:auto val="1"/>
        <c:lblAlgn val="ctr"/>
        <c:lblOffset val="100"/>
        <c:noMultiLvlLbl val="0"/>
      </c:catAx>
      <c:valAx>
        <c:axId val="49364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692.75649999999996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45424"/>
        <c:axId val="493645816"/>
      </c:barChart>
      <c:catAx>
        <c:axId val="49364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45816"/>
        <c:crosses val="autoZero"/>
        <c:auto val="1"/>
        <c:lblAlgn val="ctr"/>
        <c:lblOffset val="100"/>
        <c:noMultiLvlLbl val="0"/>
      </c:catAx>
      <c:valAx>
        <c:axId val="49364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4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14.902379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520024"/>
        <c:axId val="613522768"/>
      </c:barChart>
      <c:catAx>
        <c:axId val="61352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522768"/>
        <c:crosses val="autoZero"/>
        <c:auto val="1"/>
        <c:lblAlgn val="ctr"/>
        <c:lblOffset val="100"/>
        <c:noMultiLvlLbl val="0"/>
      </c:catAx>
      <c:valAx>
        <c:axId val="61352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52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서인식, ID : H1800194)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05월 19일 13:29:06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1964.2891999999999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85.59639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34.480640000000001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65.912000000000006</v>
      </c>
      <c r="G8" s="59">
        <f>'DRIs DATA 입력'!G8</f>
        <v>13.648</v>
      </c>
      <c r="H8" s="59">
        <f>'DRIs DATA 입력'!H8</f>
        <v>20.440000000000001</v>
      </c>
      <c r="I8" s="46"/>
      <c r="J8" s="59" t="s">
        <v>216</v>
      </c>
      <c r="K8" s="59">
        <f>'DRIs DATA 입력'!K8</f>
        <v>12.688000000000001</v>
      </c>
      <c r="L8" s="59">
        <f>'DRIs DATA 입력'!L8</f>
        <v>10.797000000000001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684.35699999999997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23.591564000000002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5.6047890000000002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311.59262000000001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130.83542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2.1169533999999999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1.6841619000000001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19.407430000000002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3.4192634000000002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692.75649999999996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14.902379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3.4432290000000001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1.7606215000000001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712.35504000000003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1402.3227999999999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8517.7749999999996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3604.6408999999999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138.02808999999999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148.63737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19.502279999999999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13.622564000000001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1112.2167999999999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1.1129104000000001E-2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4.2169213000000001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108.92113999999999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103.62951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3" sqref="E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284</v>
      </c>
      <c r="B1" s="61" t="s">
        <v>328</v>
      </c>
      <c r="G1" s="62" t="s">
        <v>285</v>
      </c>
      <c r="H1" s="61" t="s">
        <v>329</v>
      </c>
    </row>
    <row r="3" spans="1:27" x14ac:dyDescent="0.3">
      <c r="A3" s="71" t="s">
        <v>286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287</v>
      </c>
      <c r="B4" s="69"/>
      <c r="C4" s="69"/>
      <c r="E4" s="66" t="s">
        <v>288</v>
      </c>
      <c r="F4" s="67"/>
      <c r="G4" s="67"/>
      <c r="H4" s="68"/>
      <c r="J4" s="66" t="s">
        <v>289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290</v>
      </c>
      <c r="V4" s="69"/>
      <c r="W4" s="69"/>
      <c r="X4" s="69"/>
      <c r="Y4" s="69"/>
      <c r="Z4" s="69"/>
    </row>
    <row r="5" spans="1:27" x14ac:dyDescent="0.3">
      <c r="A5" s="65"/>
      <c r="B5" s="65" t="s">
        <v>291</v>
      </c>
      <c r="C5" s="65" t="s">
        <v>276</v>
      </c>
      <c r="E5" s="65"/>
      <c r="F5" s="65" t="s">
        <v>50</v>
      </c>
      <c r="G5" s="65" t="s">
        <v>292</v>
      </c>
      <c r="H5" s="65" t="s">
        <v>46</v>
      </c>
      <c r="J5" s="65"/>
      <c r="K5" s="65" t="s">
        <v>293</v>
      </c>
      <c r="L5" s="65" t="s">
        <v>294</v>
      </c>
      <c r="N5" s="65"/>
      <c r="O5" s="65" t="s">
        <v>278</v>
      </c>
      <c r="P5" s="65" t="s">
        <v>282</v>
      </c>
      <c r="Q5" s="65" t="s">
        <v>277</v>
      </c>
      <c r="R5" s="65" t="s">
        <v>295</v>
      </c>
      <c r="S5" s="65" t="s">
        <v>276</v>
      </c>
      <c r="U5" s="65"/>
      <c r="V5" s="65" t="s">
        <v>278</v>
      </c>
      <c r="W5" s="65" t="s">
        <v>282</v>
      </c>
      <c r="X5" s="65" t="s">
        <v>277</v>
      </c>
      <c r="Y5" s="65" t="s">
        <v>295</v>
      </c>
      <c r="Z5" s="65" t="s">
        <v>276</v>
      </c>
    </row>
    <row r="6" spans="1:27" x14ac:dyDescent="0.3">
      <c r="A6" s="65" t="s">
        <v>287</v>
      </c>
      <c r="B6" s="65">
        <v>2200</v>
      </c>
      <c r="C6" s="65">
        <v>1964.2891999999999</v>
      </c>
      <c r="E6" s="65" t="s">
        <v>296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297</v>
      </c>
      <c r="O6" s="65">
        <v>50</v>
      </c>
      <c r="P6" s="65">
        <v>60</v>
      </c>
      <c r="Q6" s="65">
        <v>0</v>
      </c>
      <c r="R6" s="65">
        <v>0</v>
      </c>
      <c r="S6" s="65">
        <v>85.59639</v>
      </c>
      <c r="U6" s="65" t="s">
        <v>298</v>
      </c>
      <c r="V6" s="65">
        <v>0</v>
      </c>
      <c r="W6" s="65">
        <v>0</v>
      </c>
      <c r="X6" s="65">
        <v>25</v>
      </c>
      <c r="Y6" s="65">
        <v>0</v>
      </c>
      <c r="Z6" s="65">
        <v>34.480640000000001</v>
      </c>
    </row>
    <row r="7" spans="1:27" x14ac:dyDescent="0.3">
      <c r="E7" s="65" t="s">
        <v>299</v>
      </c>
      <c r="F7" s="65">
        <v>65</v>
      </c>
      <c r="G7" s="65">
        <v>30</v>
      </c>
      <c r="H7" s="65">
        <v>20</v>
      </c>
      <c r="J7" s="65" t="s">
        <v>299</v>
      </c>
      <c r="K7" s="65">
        <v>1</v>
      </c>
      <c r="L7" s="65">
        <v>10</v>
      </c>
    </row>
    <row r="8" spans="1:27" x14ac:dyDescent="0.3">
      <c r="E8" s="65" t="s">
        <v>300</v>
      </c>
      <c r="F8" s="65">
        <v>65.912000000000006</v>
      </c>
      <c r="G8" s="65">
        <v>13.648</v>
      </c>
      <c r="H8" s="65">
        <v>20.440000000000001</v>
      </c>
      <c r="J8" s="65" t="s">
        <v>300</v>
      </c>
      <c r="K8" s="65">
        <v>12.688000000000001</v>
      </c>
      <c r="L8" s="65">
        <v>10.797000000000001</v>
      </c>
    </row>
    <row r="13" spans="1:27" x14ac:dyDescent="0.3">
      <c r="A13" s="70" t="s">
        <v>301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302</v>
      </c>
      <c r="B14" s="69"/>
      <c r="C14" s="69"/>
      <c r="D14" s="69"/>
      <c r="E14" s="69"/>
      <c r="F14" s="69"/>
      <c r="H14" s="69" t="s">
        <v>303</v>
      </c>
      <c r="I14" s="69"/>
      <c r="J14" s="69"/>
      <c r="K14" s="69"/>
      <c r="L14" s="69"/>
      <c r="M14" s="69"/>
      <c r="O14" s="69" t="s">
        <v>304</v>
      </c>
      <c r="P14" s="69"/>
      <c r="Q14" s="69"/>
      <c r="R14" s="69"/>
      <c r="S14" s="69"/>
      <c r="T14" s="69"/>
      <c r="V14" s="69" t="s">
        <v>305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278</v>
      </c>
      <c r="C15" s="65" t="s">
        <v>282</v>
      </c>
      <c r="D15" s="65" t="s">
        <v>277</v>
      </c>
      <c r="E15" s="65" t="s">
        <v>295</v>
      </c>
      <c r="F15" s="65" t="s">
        <v>276</v>
      </c>
      <c r="H15" s="65"/>
      <c r="I15" s="65" t="s">
        <v>278</v>
      </c>
      <c r="J15" s="65" t="s">
        <v>282</v>
      </c>
      <c r="K15" s="65" t="s">
        <v>277</v>
      </c>
      <c r="L15" s="65" t="s">
        <v>295</v>
      </c>
      <c r="M15" s="65" t="s">
        <v>276</v>
      </c>
      <c r="O15" s="65"/>
      <c r="P15" s="65" t="s">
        <v>278</v>
      </c>
      <c r="Q15" s="65" t="s">
        <v>282</v>
      </c>
      <c r="R15" s="65" t="s">
        <v>277</v>
      </c>
      <c r="S15" s="65" t="s">
        <v>295</v>
      </c>
      <c r="T15" s="65" t="s">
        <v>276</v>
      </c>
      <c r="V15" s="65"/>
      <c r="W15" s="65" t="s">
        <v>278</v>
      </c>
      <c r="X15" s="65" t="s">
        <v>282</v>
      </c>
      <c r="Y15" s="65" t="s">
        <v>277</v>
      </c>
      <c r="Z15" s="65" t="s">
        <v>295</v>
      </c>
      <c r="AA15" s="65" t="s">
        <v>276</v>
      </c>
    </row>
    <row r="16" spans="1:27" x14ac:dyDescent="0.3">
      <c r="A16" s="65" t="s">
        <v>306</v>
      </c>
      <c r="B16" s="65">
        <v>530</v>
      </c>
      <c r="C16" s="65">
        <v>750</v>
      </c>
      <c r="D16" s="65">
        <v>0</v>
      </c>
      <c r="E16" s="65">
        <v>3000</v>
      </c>
      <c r="F16" s="65">
        <v>684.35699999999997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23.591564000000002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5.6047890000000002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311.59262000000001</v>
      </c>
    </row>
    <row r="23" spans="1:62" x14ac:dyDescent="0.3">
      <c r="A23" s="70" t="s">
        <v>307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330</v>
      </c>
      <c r="B24" s="69"/>
      <c r="C24" s="69"/>
      <c r="D24" s="69"/>
      <c r="E24" s="69"/>
      <c r="F24" s="69"/>
      <c r="H24" s="69" t="s">
        <v>308</v>
      </c>
      <c r="I24" s="69"/>
      <c r="J24" s="69"/>
      <c r="K24" s="69"/>
      <c r="L24" s="69"/>
      <c r="M24" s="69"/>
      <c r="O24" s="69" t="s">
        <v>279</v>
      </c>
      <c r="P24" s="69"/>
      <c r="Q24" s="69"/>
      <c r="R24" s="69"/>
      <c r="S24" s="69"/>
      <c r="T24" s="69"/>
      <c r="V24" s="69" t="s">
        <v>309</v>
      </c>
      <c r="W24" s="69"/>
      <c r="X24" s="69"/>
      <c r="Y24" s="69"/>
      <c r="Z24" s="69"/>
      <c r="AA24" s="69"/>
      <c r="AC24" s="69" t="s">
        <v>331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332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280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278</v>
      </c>
      <c r="C25" s="65" t="s">
        <v>282</v>
      </c>
      <c r="D25" s="65" t="s">
        <v>277</v>
      </c>
      <c r="E25" s="65" t="s">
        <v>295</v>
      </c>
      <c r="F25" s="65" t="s">
        <v>276</v>
      </c>
      <c r="H25" s="65"/>
      <c r="I25" s="65" t="s">
        <v>278</v>
      </c>
      <c r="J25" s="65" t="s">
        <v>282</v>
      </c>
      <c r="K25" s="65" t="s">
        <v>277</v>
      </c>
      <c r="L25" s="65" t="s">
        <v>295</v>
      </c>
      <c r="M25" s="65" t="s">
        <v>276</v>
      </c>
      <c r="O25" s="65"/>
      <c r="P25" s="65" t="s">
        <v>278</v>
      </c>
      <c r="Q25" s="65" t="s">
        <v>282</v>
      </c>
      <c r="R25" s="65" t="s">
        <v>277</v>
      </c>
      <c r="S25" s="65" t="s">
        <v>295</v>
      </c>
      <c r="T25" s="65" t="s">
        <v>276</v>
      </c>
      <c r="V25" s="65"/>
      <c r="W25" s="65" t="s">
        <v>278</v>
      </c>
      <c r="X25" s="65" t="s">
        <v>282</v>
      </c>
      <c r="Y25" s="65" t="s">
        <v>277</v>
      </c>
      <c r="Z25" s="65" t="s">
        <v>295</v>
      </c>
      <c r="AA25" s="65" t="s">
        <v>276</v>
      </c>
      <c r="AC25" s="65"/>
      <c r="AD25" s="65" t="s">
        <v>278</v>
      </c>
      <c r="AE25" s="65" t="s">
        <v>282</v>
      </c>
      <c r="AF25" s="65" t="s">
        <v>277</v>
      </c>
      <c r="AG25" s="65" t="s">
        <v>295</v>
      </c>
      <c r="AH25" s="65" t="s">
        <v>276</v>
      </c>
      <c r="AJ25" s="65"/>
      <c r="AK25" s="65" t="s">
        <v>278</v>
      </c>
      <c r="AL25" s="65" t="s">
        <v>282</v>
      </c>
      <c r="AM25" s="65" t="s">
        <v>277</v>
      </c>
      <c r="AN25" s="65" t="s">
        <v>295</v>
      </c>
      <c r="AO25" s="65" t="s">
        <v>276</v>
      </c>
      <c r="AQ25" s="65"/>
      <c r="AR25" s="65" t="s">
        <v>278</v>
      </c>
      <c r="AS25" s="65" t="s">
        <v>282</v>
      </c>
      <c r="AT25" s="65" t="s">
        <v>277</v>
      </c>
      <c r="AU25" s="65" t="s">
        <v>295</v>
      </c>
      <c r="AV25" s="65" t="s">
        <v>276</v>
      </c>
      <c r="AX25" s="65"/>
      <c r="AY25" s="65" t="s">
        <v>278</v>
      </c>
      <c r="AZ25" s="65" t="s">
        <v>282</v>
      </c>
      <c r="BA25" s="65" t="s">
        <v>277</v>
      </c>
      <c r="BB25" s="65" t="s">
        <v>295</v>
      </c>
      <c r="BC25" s="65" t="s">
        <v>276</v>
      </c>
      <c r="BE25" s="65"/>
      <c r="BF25" s="65" t="s">
        <v>278</v>
      </c>
      <c r="BG25" s="65" t="s">
        <v>282</v>
      </c>
      <c r="BH25" s="65" t="s">
        <v>277</v>
      </c>
      <c r="BI25" s="65" t="s">
        <v>295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130.83542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2.1169533999999999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1.6841619000000001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19.407430000000002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3.4192634000000002</v>
      </c>
      <c r="AJ26" s="65" t="s">
        <v>333</v>
      </c>
      <c r="AK26" s="65">
        <v>320</v>
      </c>
      <c r="AL26" s="65">
        <v>400</v>
      </c>
      <c r="AM26" s="65">
        <v>0</v>
      </c>
      <c r="AN26" s="65">
        <v>1000</v>
      </c>
      <c r="AO26" s="65">
        <v>692.75649999999996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14.902379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3.4432290000000001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1.7606215000000001</v>
      </c>
    </row>
    <row r="33" spans="1:68" x14ac:dyDescent="0.3">
      <c r="A33" s="70" t="s">
        <v>312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313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314</v>
      </c>
      <c r="W34" s="69"/>
      <c r="X34" s="69"/>
      <c r="Y34" s="69"/>
      <c r="Z34" s="69"/>
      <c r="AA34" s="69"/>
      <c r="AC34" s="69" t="s">
        <v>334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278</v>
      </c>
      <c r="C35" s="65" t="s">
        <v>282</v>
      </c>
      <c r="D35" s="65" t="s">
        <v>277</v>
      </c>
      <c r="E35" s="65" t="s">
        <v>295</v>
      </c>
      <c r="F35" s="65" t="s">
        <v>276</v>
      </c>
      <c r="H35" s="65"/>
      <c r="I35" s="65" t="s">
        <v>278</v>
      </c>
      <c r="J35" s="65" t="s">
        <v>282</v>
      </c>
      <c r="K35" s="65" t="s">
        <v>277</v>
      </c>
      <c r="L35" s="65" t="s">
        <v>295</v>
      </c>
      <c r="M35" s="65" t="s">
        <v>276</v>
      </c>
      <c r="O35" s="65"/>
      <c r="P35" s="65" t="s">
        <v>278</v>
      </c>
      <c r="Q35" s="65" t="s">
        <v>282</v>
      </c>
      <c r="R35" s="65" t="s">
        <v>277</v>
      </c>
      <c r="S35" s="65" t="s">
        <v>295</v>
      </c>
      <c r="T35" s="65" t="s">
        <v>276</v>
      </c>
      <c r="V35" s="65"/>
      <c r="W35" s="65" t="s">
        <v>278</v>
      </c>
      <c r="X35" s="65" t="s">
        <v>282</v>
      </c>
      <c r="Y35" s="65" t="s">
        <v>277</v>
      </c>
      <c r="Z35" s="65" t="s">
        <v>295</v>
      </c>
      <c r="AA35" s="65" t="s">
        <v>276</v>
      </c>
      <c r="AC35" s="65"/>
      <c r="AD35" s="65" t="s">
        <v>278</v>
      </c>
      <c r="AE35" s="65" t="s">
        <v>282</v>
      </c>
      <c r="AF35" s="65" t="s">
        <v>277</v>
      </c>
      <c r="AG35" s="65" t="s">
        <v>295</v>
      </c>
      <c r="AH35" s="65" t="s">
        <v>276</v>
      </c>
      <c r="AJ35" s="65"/>
      <c r="AK35" s="65" t="s">
        <v>278</v>
      </c>
      <c r="AL35" s="65" t="s">
        <v>282</v>
      </c>
      <c r="AM35" s="65" t="s">
        <v>277</v>
      </c>
      <c r="AN35" s="65" t="s">
        <v>295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712.35504000000003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1402.3227999999999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8517.7749999999996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3604.6408999999999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138.02808999999999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148.63737</v>
      </c>
    </row>
    <row r="43" spans="1:68" x14ac:dyDescent="0.3">
      <c r="A43" s="70" t="s">
        <v>315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316</v>
      </c>
      <c r="B44" s="69"/>
      <c r="C44" s="69"/>
      <c r="D44" s="69"/>
      <c r="E44" s="69"/>
      <c r="F44" s="69"/>
      <c r="H44" s="69" t="s">
        <v>317</v>
      </c>
      <c r="I44" s="69"/>
      <c r="J44" s="69"/>
      <c r="K44" s="69"/>
      <c r="L44" s="69"/>
      <c r="M44" s="69"/>
      <c r="O44" s="69" t="s">
        <v>318</v>
      </c>
      <c r="P44" s="69"/>
      <c r="Q44" s="69"/>
      <c r="R44" s="69"/>
      <c r="S44" s="69"/>
      <c r="T44" s="69"/>
      <c r="V44" s="69" t="s">
        <v>335</v>
      </c>
      <c r="W44" s="69"/>
      <c r="X44" s="69"/>
      <c r="Y44" s="69"/>
      <c r="Z44" s="69"/>
      <c r="AA44" s="69"/>
      <c r="AC44" s="69" t="s">
        <v>319</v>
      </c>
      <c r="AD44" s="69"/>
      <c r="AE44" s="69"/>
      <c r="AF44" s="69"/>
      <c r="AG44" s="69"/>
      <c r="AH44" s="69"/>
      <c r="AJ44" s="69" t="s">
        <v>320</v>
      </c>
      <c r="AK44" s="69"/>
      <c r="AL44" s="69"/>
      <c r="AM44" s="69"/>
      <c r="AN44" s="69"/>
      <c r="AO44" s="69"/>
      <c r="AQ44" s="69" t="s">
        <v>336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278</v>
      </c>
      <c r="C45" s="65" t="s">
        <v>282</v>
      </c>
      <c r="D45" s="65" t="s">
        <v>277</v>
      </c>
      <c r="E45" s="65" t="s">
        <v>295</v>
      </c>
      <c r="F45" s="65" t="s">
        <v>276</v>
      </c>
      <c r="H45" s="65"/>
      <c r="I45" s="65" t="s">
        <v>278</v>
      </c>
      <c r="J45" s="65" t="s">
        <v>282</v>
      </c>
      <c r="K45" s="65" t="s">
        <v>277</v>
      </c>
      <c r="L45" s="65" t="s">
        <v>295</v>
      </c>
      <c r="M45" s="65" t="s">
        <v>276</v>
      </c>
      <c r="O45" s="65"/>
      <c r="P45" s="65" t="s">
        <v>278</v>
      </c>
      <c r="Q45" s="65" t="s">
        <v>282</v>
      </c>
      <c r="R45" s="65" t="s">
        <v>277</v>
      </c>
      <c r="S45" s="65" t="s">
        <v>295</v>
      </c>
      <c r="T45" s="65" t="s">
        <v>276</v>
      </c>
      <c r="V45" s="65"/>
      <c r="W45" s="65" t="s">
        <v>278</v>
      </c>
      <c r="X45" s="65" t="s">
        <v>282</v>
      </c>
      <c r="Y45" s="65" t="s">
        <v>277</v>
      </c>
      <c r="Z45" s="65" t="s">
        <v>295</v>
      </c>
      <c r="AA45" s="65" t="s">
        <v>276</v>
      </c>
      <c r="AC45" s="65"/>
      <c r="AD45" s="65" t="s">
        <v>278</v>
      </c>
      <c r="AE45" s="65" t="s">
        <v>282</v>
      </c>
      <c r="AF45" s="65" t="s">
        <v>277</v>
      </c>
      <c r="AG45" s="65" t="s">
        <v>295</v>
      </c>
      <c r="AH45" s="65" t="s">
        <v>276</v>
      </c>
      <c r="AJ45" s="65"/>
      <c r="AK45" s="65" t="s">
        <v>278</v>
      </c>
      <c r="AL45" s="65" t="s">
        <v>282</v>
      </c>
      <c r="AM45" s="65" t="s">
        <v>277</v>
      </c>
      <c r="AN45" s="65" t="s">
        <v>295</v>
      </c>
      <c r="AO45" s="65" t="s">
        <v>276</v>
      </c>
      <c r="AQ45" s="65"/>
      <c r="AR45" s="65" t="s">
        <v>278</v>
      </c>
      <c r="AS45" s="65" t="s">
        <v>282</v>
      </c>
      <c r="AT45" s="65" t="s">
        <v>277</v>
      </c>
      <c r="AU45" s="65" t="s">
        <v>295</v>
      </c>
      <c r="AV45" s="65" t="s">
        <v>276</v>
      </c>
      <c r="AX45" s="65"/>
      <c r="AY45" s="65" t="s">
        <v>278</v>
      </c>
      <c r="AZ45" s="65" t="s">
        <v>282</v>
      </c>
      <c r="BA45" s="65" t="s">
        <v>277</v>
      </c>
      <c r="BB45" s="65" t="s">
        <v>295</v>
      </c>
      <c r="BC45" s="65" t="s">
        <v>276</v>
      </c>
      <c r="BE45" s="65"/>
      <c r="BF45" s="65" t="s">
        <v>278</v>
      </c>
      <c r="BG45" s="65" t="s">
        <v>282</v>
      </c>
      <c r="BH45" s="65" t="s">
        <v>277</v>
      </c>
      <c r="BI45" s="65" t="s">
        <v>295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19.502279999999999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13.622564000000001</v>
      </c>
      <c r="O46" s="65" t="s">
        <v>322</v>
      </c>
      <c r="P46" s="65">
        <v>600</v>
      </c>
      <c r="Q46" s="65">
        <v>800</v>
      </c>
      <c r="R46" s="65">
        <v>0</v>
      </c>
      <c r="S46" s="65">
        <v>10000</v>
      </c>
      <c r="T46" s="65">
        <v>1112.2167999999999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1.1129104000000001E-2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4.2169213000000001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108.92113999999999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103.62951</v>
      </c>
      <c r="AX46" s="65" t="s">
        <v>323</v>
      </c>
      <c r="AY46" s="65"/>
      <c r="AZ46" s="65"/>
      <c r="BA46" s="65"/>
      <c r="BB46" s="65"/>
      <c r="BC46" s="65"/>
      <c r="BE46" s="65" t="s">
        <v>324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3" sqref="E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325</v>
      </c>
      <c r="B2" s="61" t="s">
        <v>326</v>
      </c>
      <c r="C2" s="61" t="s">
        <v>327</v>
      </c>
      <c r="D2" s="61">
        <v>61</v>
      </c>
      <c r="E2" s="61">
        <v>1964.2891999999999</v>
      </c>
      <c r="F2" s="61">
        <v>276.02096999999998</v>
      </c>
      <c r="G2" s="61">
        <v>57.155396000000003</v>
      </c>
      <c r="H2" s="61">
        <v>35.072800000000001</v>
      </c>
      <c r="I2" s="61">
        <v>22.082595999999999</v>
      </c>
      <c r="J2" s="61">
        <v>85.59639</v>
      </c>
      <c r="K2" s="61">
        <v>44.960239999999999</v>
      </c>
      <c r="L2" s="61">
        <v>40.636153999999998</v>
      </c>
      <c r="M2" s="61">
        <v>34.480640000000001</v>
      </c>
      <c r="N2" s="61">
        <v>2.6830150000000001</v>
      </c>
      <c r="O2" s="61">
        <v>18.102385000000002</v>
      </c>
      <c r="P2" s="61">
        <v>1003.12067</v>
      </c>
      <c r="Q2" s="61">
        <v>35.756176000000004</v>
      </c>
      <c r="R2" s="61">
        <v>684.35699999999997</v>
      </c>
      <c r="S2" s="61">
        <v>110.77946</v>
      </c>
      <c r="T2" s="61">
        <v>6882.9309999999996</v>
      </c>
      <c r="U2" s="61">
        <v>5.6047890000000002</v>
      </c>
      <c r="V2" s="61">
        <v>23.591564000000002</v>
      </c>
      <c r="W2" s="61">
        <v>311.59262000000001</v>
      </c>
      <c r="X2" s="61">
        <v>130.83542</v>
      </c>
      <c r="Y2" s="61">
        <v>2.1169533999999999</v>
      </c>
      <c r="Z2" s="61">
        <v>1.6841619000000001</v>
      </c>
      <c r="AA2" s="61">
        <v>19.407430000000002</v>
      </c>
      <c r="AB2" s="61">
        <v>3.4192634000000002</v>
      </c>
      <c r="AC2" s="61">
        <v>692.75649999999996</v>
      </c>
      <c r="AD2" s="61">
        <v>14.902379</v>
      </c>
      <c r="AE2" s="61">
        <v>3.4432290000000001</v>
      </c>
      <c r="AF2" s="61">
        <v>1.7606215000000001</v>
      </c>
      <c r="AG2" s="61">
        <v>712.35504000000003</v>
      </c>
      <c r="AH2" s="61">
        <v>444.10955999999999</v>
      </c>
      <c r="AI2" s="61">
        <v>268.24545000000001</v>
      </c>
      <c r="AJ2" s="61">
        <v>1402.3227999999999</v>
      </c>
      <c r="AK2" s="61">
        <v>8517.7749999999996</v>
      </c>
      <c r="AL2" s="61">
        <v>138.02808999999999</v>
      </c>
      <c r="AM2" s="61">
        <v>3604.6408999999999</v>
      </c>
      <c r="AN2" s="61">
        <v>148.63737</v>
      </c>
      <c r="AO2" s="61">
        <v>19.502279999999999</v>
      </c>
      <c r="AP2" s="61">
        <v>14.739061</v>
      </c>
      <c r="AQ2" s="61">
        <v>4.7632190000000003</v>
      </c>
      <c r="AR2" s="61">
        <v>13.622564000000001</v>
      </c>
      <c r="AS2" s="61">
        <v>1112.2167999999999</v>
      </c>
      <c r="AT2" s="61">
        <v>1.1129104000000001E-2</v>
      </c>
      <c r="AU2" s="61">
        <v>4.2169213000000001</v>
      </c>
      <c r="AV2" s="61">
        <v>108.92113999999999</v>
      </c>
      <c r="AW2" s="61">
        <v>103.62951</v>
      </c>
      <c r="AX2" s="61">
        <v>0.1818487</v>
      </c>
      <c r="AY2" s="61">
        <v>1.3729435000000001</v>
      </c>
      <c r="AZ2" s="61">
        <v>292.32364000000001</v>
      </c>
      <c r="BA2" s="61">
        <v>59.549435000000003</v>
      </c>
      <c r="BB2" s="61">
        <v>16.827255000000001</v>
      </c>
      <c r="BC2" s="61">
        <v>23.058115000000001</v>
      </c>
      <c r="BD2" s="61">
        <v>19.655548</v>
      </c>
      <c r="BE2" s="61">
        <v>1.5989637000000001</v>
      </c>
      <c r="BF2" s="61">
        <v>5.8420033</v>
      </c>
      <c r="BG2" s="61">
        <v>6.9387240000000003E-3</v>
      </c>
      <c r="BH2" s="61">
        <v>8.6312190000000007E-3</v>
      </c>
      <c r="BI2" s="61">
        <v>6.4770440000000004E-3</v>
      </c>
      <c r="BJ2" s="61">
        <v>4.5793645000000001E-2</v>
      </c>
      <c r="BK2" s="61">
        <v>5.3374800000000001E-4</v>
      </c>
      <c r="BL2" s="61">
        <v>0.42153807999999998</v>
      </c>
      <c r="BM2" s="61">
        <v>6.5250260000000004</v>
      </c>
      <c r="BN2" s="61">
        <v>1.8374444000000001</v>
      </c>
      <c r="BO2" s="61">
        <v>87.669974999999994</v>
      </c>
      <c r="BP2" s="61">
        <v>18.691616</v>
      </c>
      <c r="BQ2" s="61">
        <v>28.259827000000001</v>
      </c>
      <c r="BR2" s="61">
        <v>99.448580000000007</v>
      </c>
      <c r="BS2" s="61">
        <v>22.484916999999999</v>
      </c>
      <c r="BT2" s="61">
        <v>20.889489999999999</v>
      </c>
      <c r="BU2" s="61">
        <v>0.51192599999999999</v>
      </c>
      <c r="BV2" s="61">
        <v>0.12982103</v>
      </c>
      <c r="BW2" s="61">
        <v>1.4180120000000001</v>
      </c>
      <c r="BX2" s="61">
        <v>2.3250267999999998</v>
      </c>
      <c r="BY2" s="61">
        <v>0.1505098</v>
      </c>
      <c r="BZ2" s="61">
        <v>5.1179616000000003E-4</v>
      </c>
      <c r="CA2" s="61">
        <v>0.78474003000000003</v>
      </c>
      <c r="CB2" s="61">
        <v>7.7718936000000002E-2</v>
      </c>
      <c r="CC2" s="61">
        <v>0.14379581999999999</v>
      </c>
      <c r="CD2" s="61">
        <v>2.9448067999999998</v>
      </c>
      <c r="CE2" s="61">
        <v>7.5833070000000002E-2</v>
      </c>
      <c r="CF2" s="61">
        <v>0.85155150000000002</v>
      </c>
      <c r="CG2" s="61">
        <v>4.9500000000000003E-7</v>
      </c>
      <c r="CH2" s="61">
        <v>5.7677746000000002E-2</v>
      </c>
      <c r="CI2" s="61">
        <v>1.9428639999999999E-7</v>
      </c>
      <c r="CJ2" s="61">
        <v>6.5365814999999996</v>
      </c>
      <c r="CK2" s="61">
        <v>1.3007996000000001E-2</v>
      </c>
      <c r="CL2" s="61">
        <v>3.9876358999999999</v>
      </c>
      <c r="CM2" s="61">
        <v>5.9680540000000004</v>
      </c>
      <c r="CN2" s="61">
        <v>2803.8656999999998</v>
      </c>
      <c r="CO2" s="61">
        <v>4929.5853999999999</v>
      </c>
      <c r="CP2" s="61">
        <v>3522.085</v>
      </c>
      <c r="CQ2" s="61">
        <v>1229.3562999999999</v>
      </c>
      <c r="CR2" s="61">
        <v>593.54974000000004</v>
      </c>
      <c r="CS2" s="61">
        <v>469.43347</v>
      </c>
      <c r="CT2" s="61">
        <v>2756.5288</v>
      </c>
      <c r="CU2" s="61">
        <v>1818.8683000000001</v>
      </c>
      <c r="CV2" s="61">
        <v>1387.3679999999999</v>
      </c>
      <c r="CW2" s="61">
        <v>2142.8919999999998</v>
      </c>
      <c r="CX2" s="61">
        <v>615.8279</v>
      </c>
      <c r="CY2" s="61">
        <v>3483.2554</v>
      </c>
      <c r="CZ2" s="61">
        <v>1925.5673999999999</v>
      </c>
      <c r="DA2" s="61">
        <v>4301.7839999999997</v>
      </c>
      <c r="DB2" s="61">
        <v>4052.373</v>
      </c>
      <c r="DC2" s="61">
        <v>5969.7529999999997</v>
      </c>
      <c r="DD2" s="61">
        <v>9759.3179999999993</v>
      </c>
      <c r="DE2" s="61">
        <v>2443.7039</v>
      </c>
      <c r="DF2" s="61">
        <v>3935.3004999999998</v>
      </c>
      <c r="DG2" s="61">
        <v>2274.1801999999998</v>
      </c>
      <c r="DH2" s="61">
        <v>187.65987000000001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59.549435000000003</v>
      </c>
      <c r="B6">
        <f>BB2</f>
        <v>16.827255000000001</v>
      </c>
      <c r="C6">
        <f>BC2</f>
        <v>23.058115000000001</v>
      </c>
      <c r="D6">
        <f>BD2</f>
        <v>19.655548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22478</v>
      </c>
      <c r="C2" s="56">
        <f ca="1">YEAR(TODAY())-YEAR(B2)+IF(TODAY()&gt;=DATE(YEAR(TODAY()),MONTH(B2),DAY(B2)),0,-1)</f>
        <v>61</v>
      </c>
      <c r="E2" s="52">
        <v>173</v>
      </c>
      <c r="F2" s="53" t="s">
        <v>39</v>
      </c>
      <c r="G2" s="52">
        <v>82</v>
      </c>
      <c r="H2" s="51" t="s">
        <v>41</v>
      </c>
      <c r="I2" s="72">
        <f>ROUND(G3/E3^2,1)</f>
        <v>27.4</v>
      </c>
    </row>
    <row r="3" spans="1:9" x14ac:dyDescent="0.3">
      <c r="E3" s="51">
        <f>E2/100</f>
        <v>1.73</v>
      </c>
      <c r="F3" s="51" t="s">
        <v>40</v>
      </c>
      <c r="G3" s="51">
        <f>G2</f>
        <v>82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서인식, ID : H1800194)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05월 19일 13:29:06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30" sqref="Y3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45065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173</v>
      </c>
      <c r="L12" s="129"/>
      <c r="M12" s="122">
        <f>'개인정보 및 신체계측 입력'!G2</f>
        <v>82</v>
      </c>
      <c r="N12" s="123"/>
      <c r="O12" s="118" t="s">
        <v>271</v>
      </c>
      <c r="P12" s="112"/>
      <c r="Q12" s="115">
        <f>'개인정보 및 신체계측 입력'!I2</f>
        <v>27.4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서인식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65.912000000000006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13.648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20.440000000000001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10.8</v>
      </c>
      <c r="L72" s="36" t="s">
        <v>53</v>
      </c>
      <c r="M72" s="36">
        <f>ROUND('DRIs DATA'!K8,1)</f>
        <v>12.7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91.25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196.6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130.84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227.95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89.04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567.85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195.02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2023-05-19T04:32:54Z</dcterms:modified>
</cp:coreProperties>
</file>