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<sst xmlns="http://schemas.openxmlformats.org/spreadsheetml/2006/main" count="692" uniqueCount="354">
  <si>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</si>
  <si>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</si>
  <si>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</si>
  <si>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</si>
  <si>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</si>
  <si>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</si>
  <si>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</si>
  <si>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</si>
  <si>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</si>
  <si>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</si>
  <si>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</si>
  <si>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</si>
  <si>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</si>
  <si>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</si>
  <si>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</si>
  <si>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</si>
  <si>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</si>
  <si>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</si>
  <si>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</si>
  <si>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</si>
  <si>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</si>
  <si>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</si>
  <si>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</si>
  <si>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</si>
  <si>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</si>
  <si>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</si>
  <si>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</si>
  <si>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</si>
  <si>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</si>
  <si>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</si>
  <si>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</si>
  <si>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</si>
  <si>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</si>
  <si>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</si>
  <si>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</si>
  <si>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</si>
  <si>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</si>
  <si>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</si>
  <si>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</si>
  <si>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</si>
  <si>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</si>
  <si>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</si>
  <si>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</si>
  <si>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</si>
  <si>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</si>
  <si>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</si>
  <si>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</si>
  <si>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</si>
  <si>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</si>
  <si>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</si>
  <si>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</si>
  <si>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</si>
  <si>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</si>
  <si>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</si>
  <si>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</si>
  <si>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</si>
  <si>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</si>
  <si>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</si>
  <si>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</si>
  <si>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</si>
  <si>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</si>
  <si>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</si>
  <si>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</si>
  <si>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</si>
  <si>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</si>
  <si>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</si>
  <si>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</si>
  <si>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</si>
  <si>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</si>
  <si>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</si>
  <si>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</si>
  <si>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</si>
  <si>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</si>
  <si>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</si>
  <si>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</si>
  <si>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</si>
  <si>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</si>
  <si>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</si>
  <si>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</si>
  <si>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</si>
  <si>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</si>
  <si>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</si>
  <si>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</si>
  <si>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</si>
  <si>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</si>
  <si>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</si>
  <si>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</si>
  <si>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</si>
  <si>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</si>
  <si>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</si>
  <si>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</si>
  <si>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</si>
  <si>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</si>
  <si>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</si>
  <si>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</si>
  <si>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</si>
  <si>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</si>
  <si>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</si>
  <si>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</si>
  <si>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</si>
  <si>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</si>
  <si>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</si>
  <si>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</si>
  <si>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</si>
  <si>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</si>
  <si>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</si>
  <si>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</si>
  <si>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</si>
  <si>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</si>
  <si>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</si>
  <si>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</si>
  <si>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</si>
  <si>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</si>
  <si>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</si>
  <si>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</si>
  <si>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</si>
  <si>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</si>
  <si>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</si>
  <si>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</si>
  <si>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</si>
  <si>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</si>
  <si>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</si>
  <si>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</si>
  <si>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</si>
  <si>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</si>
  <si>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</si>
  <si>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</si>
  <si>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</si>
  <si>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</si>
  <si>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</si>
  <si>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</si>
  <si>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</si>
  <si>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</si>
  <si>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</si>
  <si>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</si>
  <si>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</si>
  <si>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</si>
  <si>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</si>
  <si>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</si>
  <si>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</si>
  <si>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</si>
  <si>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</si>
  <si>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</si>
  <si>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</si>
  <si>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</si>
  <si>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</si>
  <si>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</si>
  <si>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</si>
  <si>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</si>
  <si>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</si>
  <si>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</si>
  <si>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</si>
  <si>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</si>
  <si>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</si>
  <si>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</si>
  <si>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</si>
  <si>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</si>
  <si>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</si>
  <si>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</si>
  <si>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</si>
  <si>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</si>
  <si>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</si>
  <si>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</si>
  <si>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</si>
  <si>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</si>
  <si>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</si>
  <si>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</si>
  <si>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</si>
  <si>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</si>
  <si>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</si>
  <si>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</si>
  <si>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</si>
  <si>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</si>
  <si>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</si>
  <si>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</si>
  <si>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</si>
  <si>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</si>
  <si>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</si>
  <si>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</si>
  <si>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</si>
  <si>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</si>
  <si>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</si>
  <si>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</si>
  <si>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</si>
  <si>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</si>
  <si>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</si>
  <si>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</si>
  <si>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</si>
  <si>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</si>
  <si>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</si>
  <si>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</si>
  <si>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</si>
  <si>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</si>
  <si>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</si>
  <si>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</si>
  <si>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</si>
  <si>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</si>
  <si>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</si>
  <si>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</si>
  <si>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</si>
  <si>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</si>
  <si>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</si>
  <si>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</si>
  <si>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</si>
  <si>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</si>
  <si>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</si>
  <si>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</si>
  <si>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</si>
  <si>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</si>
  <si>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</si>
  <si>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</si>
  <si>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</si>
  <si>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</si>
  <si>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</si>
  <si>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</si>
  <si>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</si>
  <si>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</si>
  <si>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</si>
  <si>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</si>
  <si>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</si>
  <si>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</si>
  <si>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</si>
  <si>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</si>
  <si>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</si>
  <si>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</si>
  <si>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</si>
  <si>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</si>
  <si>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</si>
  <si>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</si>
  <si>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</si>
  <si>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</si>
  <si>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</si>
  <si>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</si>
  <si>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</si>
  <si>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</si>
  <si>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</si>
  <si>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</si>
  <si>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</si>
  <si>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</si>
  <si>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</si>
  <si>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</si>
  <si>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</si>
  <si>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</si>
  <si>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</si>
  <si>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</si>
  <si>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</si>
  <si>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</si>
  <si>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</si>
  <si>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</si>
  <si>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</si>
  <si>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</si>
  <si>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</si>
  <si>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</si>
  <si>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</si>
  <si>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</si>
  <si>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</si>
  <si>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</si>
  <si>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</si>
  <si>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</si>
  <si>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</si>
  <si>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</si>
  <si>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</si>
  <si>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</si>
  <si>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</si>
  <si>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</si>
  <si>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</si>
  <si>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</si>
  <si>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</si>
  <si>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</si>
  <si>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</si>
  <si>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</si>
  <si>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</si>
  <si>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</si>
  <si>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</si>
  <si>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</si>
  <si>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</si>
  <si>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</si>
  <si>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</si>
  <si>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</si>
  <si>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리보플라빈</t>
    <phoneticPr fontId="1" type="noConversion"/>
  </si>
  <si>
    <t>권장섭취량</t>
    <phoneticPr fontId="1" type="noConversion"/>
  </si>
  <si>
    <t>정보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</si>
  <si>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</si>
  <si>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</si>
  <si>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</si>
  <si>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</si>
  <si>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</si>
  <si>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</si>
  <si>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</si>
  <si>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</si>
  <si>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</si>
  <si>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</si>
  <si>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</si>
  <si>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</si>
  <si>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</si>
  <si>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</si>
  <si>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</si>
  <si>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</si>
  <si>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</si>
  <si>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</si>
  <si>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</si>
  <si>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</si>
  <si>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</si>
  <si>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</si>
  <si>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</si>
  <si>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</si>
  <si>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</si>
  <si>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M</t>
  </si>
  <si>
    <t>비타민B12</t>
    <phoneticPr fontId="1" type="noConversion"/>
  </si>
  <si>
    <t>엽산(μg DFE/일)</t>
    <phoneticPr fontId="1" type="noConversion"/>
  </si>
  <si>
    <t>염소</t>
    <phoneticPr fontId="1" type="noConversion"/>
  </si>
  <si>
    <t>H1800200</t>
  </si>
  <si>
    <t>이철근</t>
  </si>
  <si>
    <t>(설문지 : FFQ 95문항 설문지, 사용자 : 이철근, ID : H1800200)</t>
  </si>
  <si>
    <t>출력시각</t>
    <phoneticPr fontId="1" type="noConversion"/>
  </si>
  <si>
    <t>2023년 07월 26일 12:17:59</t>
  </si>
  <si>
    <t>에너지(kcal)</t>
    <phoneticPr fontId="1" type="noConversion"/>
  </si>
  <si>
    <t>단백질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</si>
  <si>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</si>
  <si>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</si>
  <si>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</si>
  <si>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</si>
  <si>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</si>
  <si>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</si>
  <si>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</si>
  <si>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</si>
  <si>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</si>
  <si>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</si>
  <si>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</si>
  <si>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</si>
  <si>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</si>
  <si>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</si>
  <si>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</si>
  <si>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</si>
  <si>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</si>
  <si>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비오틴</t>
    <phoneticPr fontId="1" type="noConversion"/>
  </si>
  <si>
    <t>평균필요량</t>
    <phoneticPr fontId="1" type="noConversion"/>
  </si>
  <si>
    <t>평균필요량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</si>
  <si>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</si>
  <si>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</si>
  <si>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</si>
  <si>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다량 무기질</t>
    <phoneticPr fontId="1" type="noConversion"/>
  </si>
  <si>
    <t>마그네슘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</si>
  <si>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</si>
  <si>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</si>
  <si>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</si>
  <si>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</si>
  <si>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</si>
  <si>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</si>
  <si>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</si>
  <si>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</si>
  <si>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</si>
  <si>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충분섭취량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</si>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</sst>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84.902084000000002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46368"/>
        <c:axId val="561642144"/>
      </c:barChart>
      <c:catAx>
        <c:axId val="11034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42144"/>
        <c:crosses val="autoZero"/>
        <c:auto val="1"/>
        <c:lblAlgn val="ctr"/>
        <c:lblOffset val="100"/>
        <c:noMultiLvlLbl val="0"/>
      </c:catAx>
      <c:valAx>
        <c:axId val="56164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4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2.5263152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661280"/>
        <c:axId val="539662456"/>
      </c:barChart>
      <c:catAx>
        <c:axId val="53966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662456"/>
        <c:crosses val="autoZero"/>
        <c:auto val="1"/>
        <c:lblAlgn val="ctr"/>
        <c:lblOffset val="100"/>
        <c:noMultiLvlLbl val="0"/>
      </c:catAx>
      <c:valAx>
        <c:axId val="5396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6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0.47549419999999998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62984"/>
        <c:axId val="810531632"/>
      </c:barChart>
      <c:catAx>
        <c:axId val="11036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531632"/>
        <c:crosses val="autoZero"/>
        <c:auto val="1"/>
        <c:lblAlgn val="ctr"/>
        <c:lblOffset val="100"/>
        <c:noMultiLvlLbl val="0"/>
      </c:catAx>
      <c:valAx>
        <c:axId val="81053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6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1438.1389999999999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532808"/>
        <c:axId val="810532024"/>
      </c:barChart>
      <c:catAx>
        <c:axId val="81053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532024"/>
        <c:crosses val="autoZero"/>
        <c:auto val="1"/>
        <c:lblAlgn val="ctr"/>
        <c:lblOffset val="100"/>
        <c:noMultiLvlLbl val="0"/>
      </c:catAx>
      <c:valAx>
        <c:axId val="81053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53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3362.5749999999998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533200"/>
        <c:axId val="810529672"/>
      </c:barChart>
      <c:catAx>
        <c:axId val="81053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529672"/>
        <c:crosses val="autoZero"/>
        <c:auto val="1"/>
        <c:lblAlgn val="ctr"/>
        <c:lblOffset val="100"/>
        <c:noMultiLvlLbl val="0"/>
      </c:catAx>
      <c:valAx>
        <c:axId val="810529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53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86.901669999999996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530064"/>
        <c:axId val="810530456"/>
      </c:barChart>
      <c:catAx>
        <c:axId val="81053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530456"/>
        <c:crosses val="autoZero"/>
        <c:auto val="1"/>
        <c:lblAlgn val="ctr"/>
        <c:lblOffset val="100"/>
        <c:noMultiLvlLbl val="0"/>
      </c:catAx>
      <c:valAx>
        <c:axId val="81053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53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128.50432000000001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27728"/>
        <c:axId val="808625376"/>
      </c:barChart>
      <c:catAx>
        <c:axId val="80862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25376"/>
        <c:crosses val="autoZero"/>
        <c:auto val="1"/>
        <c:lblAlgn val="ctr"/>
        <c:lblOffset val="100"/>
        <c:noMultiLvlLbl val="0"/>
      </c:catAx>
      <c:valAx>
        <c:axId val="80862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2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14.414161999999999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25768"/>
        <c:axId val="808626160"/>
      </c:barChart>
      <c:catAx>
        <c:axId val="80862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26160"/>
        <c:crosses val="autoZero"/>
        <c:auto val="1"/>
        <c:lblAlgn val="ctr"/>
        <c:lblOffset val="100"/>
        <c:noMultiLvlLbl val="0"/>
      </c:catAx>
      <c:valAx>
        <c:axId val="80862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2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701.42579999999998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24984"/>
        <c:axId val="808626944"/>
      </c:barChart>
      <c:catAx>
        <c:axId val="80862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26944"/>
        <c:crosses val="autoZero"/>
        <c:auto val="1"/>
        <c:lblAlgn val="ctr"/>
        <c:lblOffset val="100"/>
        <c:noMultiLvlLbl val="0"/>
      </c:catAx>
      <c:valAx>
        <c:axId val="8086269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2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5.8746952999999998E-2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756800"/>
        <c:axId val="610758760"/>
      </c:barChart>
      <c:catAx>
        <c:axId val="61075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758760"/>
        <c:crosses val="autoZero"/>
        <c:auto val="1"/>
        <c:lblAlgn val="ctr"/>
        <c:lblOffset val="100"/>
        <c:noMultiLvlLbl val="0"/>
      </c:catAx>
      <c:valAx>
        <c:axId val="61075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7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4.4530269999999996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756016"/>
        <c:axId val="610759152"/>
      </c:barChart>
      <c:catAx>
        <c:axId val="61075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759152"/>
        <c:crosses val="autoZero"/>
        <c:auto val="1"/>
        <c:lblAlgn val="ctr"/>
        <c:lblOffset val="100"/>
        <c:noMultiLvlLbl val="0"/>
      </c:catAx>
      <c:valAx>
        <c:axId val="610759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75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27.109577000000002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39792"/>
        <c:axId val="561640184"/>
      </c:barChart>
      <c:catAx>
        <c:axId val="56163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40184"/>
        <c:crosses val="autoZero"/>
        <c:auto val="1"/>
        <c:lblAlgn val="ctr"/>
        <c:lblOffset val="100"/>
        <c:noMultiLvlLbl val="0"/>
      </c:catAx>
      <c:valAx>
        <c:axId val="561640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3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250.4068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757584"/>
        <c:axId val="610757976"/>
      </c:barChart>
      <c:catAx>
        <c:axId val="61075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757976"/>
        <c:crosses val="autoZero"/>
        <c:auto val="1"/>
        <c:lblAlgn val="ctr"/>
        <c:lblOffset val="100"/>
        <c:noMultiLvlLbl val="0"/>
      </c:catAx>
      <c:valAx>
        <c:axId val="610757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75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118.18832399999999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756408"/>
        <c:axId val="610472000"/>
      </c:barChart>
      <c:catAx>
        <c:axId val="61075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472000"/>
        <c:crosses val="autoZero"/>
        <c:auto val="1"/>
        <c:lblAlgn val="ctr"/>
        <c:lblOffset val="100"/>
        <c:noMultiLvlLbl val="0"/>
      </c:catAx>
      <c:valAx>
        <c:axId val="610472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75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3.8820000000000001</c:v>
                </c:pt>
                <c:pt idx="1">
                  <c:v>7.6319999999999997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0473176"/>
        <c:axId val="610475136"/>
      </c:barChart>
      <c:catAx>
        <c:axId val="61047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475136"/>
        <c:crosses val="autoZero"/>
        <c:auto val="1"/>
        <c:lblAlgn val="ctr"/>
        <c:lblOffset val="100"/>
        <c:noMultiLvlLbl val="0"/>
      </c:catAx>
      <c:valAx>
        <c:axId val="61047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47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15.707189</c:v>
                </c:pt>
                <c:pt idx="1">
                  <c:v>19.181149000000001</c:v>
                </c:pt>
                <c:pt idx="2">
                  <c:v>13.137931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669.85535000000004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472392"/>
        <c:axId val="610472784"/>
      </c:barChart>
      <c:catAx>
        <c:axId val="61047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472784"/>
        <c:crosses val="autoZero"/>
        <c:auto val="1"/>
        <c:lblAlgn val="ctr"/>
        <c:lblOffset val="100"/>
        <c:noMultiLvlLbl val="0"/>
      </c:catAx>
      <c:valAx>
        <c:axId val="61047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47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19.614077000000002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474744"/>
        <c:axId val="747451848"/>
      </c:barChart>
      <c:catAx>
        <c:axId val="61047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51848"/>
        <c:crosses val="autoZero"/>
        <c:auto val="1"/>
        <c:lblAlgn val="ctr"/>
        <c:lblOffset val="100"/>
        <c:noMultiLvlLbl val="0"/>
      </c:catAx>
      <c:valAx>
        <c:axId val="74745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47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74.456000000000003</c:v>
                </c:pt>
                <c:pt idx="1">
                  <c:v>9.3810000000000002</c:v>
                </c:pt>
                <c:pt idx="2">
                  <c:v>16.163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7451456"/>
        <c:axId val="747449104"/>
      </c:barChart>
      <c:catAx>
        <c:axId val="74745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49104"/>
        <c:crosses val="autoZero"/>
        <c:auto val="1"/>
        <c:lblAlgn val="ctr"/>
        <c:lblOffset val="100"/>
        <c:noMultiLvlLbl val="0"/>
      </c:catAx>
      <c:valAx>
        <c:axId val="74744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2786.8137000000002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51064"/>
        <c:axId val="747452632"/>
      </c:barChart>
      <c:catAx>
        <c:axId val="74745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52632"/>
        <c:crosses val="autoZero"/>
        <c:auto val="1"/>
        <c:lblAlgn val="ctr"/>
        <c:lblOffset val="100"/>
        <c:noMultiLvlLbl val="0"/>
      </c:catAx>
      <c:valAx>
        <c:axId val="74745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5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108.98215999999999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49888"/>
        <c:axId val="747450280"/>
      </c:barChart>
      <c:catAx>
        <c:axId val="74744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50280"/>
        <c:crosses val="autoZero"/>
        <c:auto val="1"/>
        <c:lblAlgn val="ctr"/>
        <c:lblOffset val="100"/>
        <c:noMultiLvlLbl val="0"/>
      </c:catAx>
      <c:valAx>
        <c:axId val="747450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532.19226000000003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991040"/>
        <c:axId val="606989080"/>
      </c:barChart>
      <c:catAx>
        <c:axId val="60699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989080"/>
        <c:crosses val="autoZero"/>
        <c:auto val="1"/>
        <c:lblAlgn val="ctr"/>
        <c:lblOffset val="100"/>
        <c:noMultiLvlLbl val="0"/>
      </c:catAx>
      <c:valAx>
        <c:axId val="60698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9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2.7544648999999999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40576"/>
        <c:axId val="561641360"/>
      </c:barChart>
      <c:catAx>
        <c:axId val="56164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41360"/>
        <c:crosses val="autoZero"/>
        <c:auto val="1"/>
        <c:lblAlgn val="ctr"/>
        <c:lblOffset val="100"/>
        <c:noMultiLvlLbl val="0"/>
      </c:catAx>
      <c:valAx>
        <c:axId val="561641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6807.0176000000001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988688"/>
        <c:axId val="606988296"/>
      </c:barChart>
      <c:catAx>
        <c:axId val="60698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988296"/>
        <c:crosses val="autoZero"/>
        <c:auto val="1"/>
        <c:lblAlgn val="ctr"/>
        <c:lblOffset val="100"/>
        <c:noMultiLvlLbl val="0"/>
      </c:catAx>
      <c:valAx>
        <c:axId val="60698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98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19.292341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990256"/>
        <c:axId val="606991432"/>
      </c:barChart>
      <c:catAx>
        <c:axId val="60699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991432"/>
        <c:crosses val="autoZero"/>
        <c:auto val="1"/>
        <c:lblAlgn val="ctr"/>
        <c:lblOffset val="100"/>
        <c:noMultiLvlLbl val="0"/>
      </c:catAx>
      <c:valAx>
        <c:axId val="60699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99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2.1216900000000001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684112"/>
        <c:axId val="560684896"/>
      </c:barChart>
      <c:catAx>
        <c:axId val="56068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684896"/>
        <c:crosses val="autoZero"/>
        <c:auto val="1"/>
        <c:lblAlgn val="ctr"/>
        <c:lblOffset val="100"/>
        <c:noMultiLvlLbl val="0"/>
      </c:catAx>
      <c:valAx>
        <c:axId val="56068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68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379.67230000000001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638616"/>
        <c:axId val="561639008"/>
      </c:barChart>
      <c:catAx>
        <c:axId val="56163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639008"/>
        <c:crosses val="autoZero"/>
        <c:auto val="1"/>
        <c:lblAlgn val="ctr"/>
        <c:lblOffset val="100"/>
        <c:noMultiLvlLbl val="0"/>
      </c:catAx>
      <c:valAx>
        <c:axId val="56163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63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1.7692341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64552"/>
        <c:axId val="110363376"/>
      </c:barChart>
      <c:catAx>
        <c:axId val="11036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63376"/>
        <c:crosses val="autoZero"/>
        <c:auto val="1"/>
        <c:lblAlgn val="ctr"/>
        <c:lblOffset val="100"/>
        <c:noMultiLvlLbl val="0"/>
      </c:catAx>
      <c:valAx>
        <c:axId val="110363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6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19.176515999999999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64944"/>
        <c:axId val="110365336"/>
      </c:barChart>
      <c:catAx>
        <c:axId val="11036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65336"/>
        <c:crosses val="autoZero"/>
        <c:auto val="1"/>
        <c:lblAlgn val="ctr"/>
        <c:lblOffset val="100"/>
        <c:noMultiLvlLbl val="0"/>
      </c:catAx>
      <c:valAx>
        <c:axId val="11036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6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2.1216900000000001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65728"/>
        <c:axId val="110364160"/>
      </c:barChart>
      <c:catAx>
        <c:axId val="1103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64160"/>
        <c:crosses val="autoZero"/>
        <c:auto val="1"/>
        <c:lblAlgn val="ctr"/>
        <c:lblOffset val="100"/>
        <c:noMultiLvlLbl val="0"/>
      </c:catAx>
      <c:valAx>
        <c:axId val="11036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638.92489999999998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658928"/>
        <c:axId val="539659320"/>
      </c:barChart>
      <c:catAx>
        <c:axId val="53965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659320"/>
        <c:crosses val="autoZero"/>
        <c:auto val="1"/>
        <c:lblAlgn val="ctr"/>
        <c:lblOffset val="100"/>
        <c:noMultiLvlLbl val="0"/>
      </c:catAx>
      <c:valAx>
        <c:axId val="53965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65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8.8507099999999994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662064"/>
        <c:axId val="539661672"/>
      </c:barChart>
      <c:catAx>
        <c:axId val="5396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661672"/>
        <c:crosses val="autoZero"/>
        <c:auto val="1"/>
        <c:lblAlgn val="ctr"/>
        <c:lblOffset val="100"/>
        <c:noMultiLvlLbl val="0"/>
      </c:catAx>
      <c:valAx>
        <c:axId val="53966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6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이철근, ID : H1800200)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07월 26일 12:17:59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2786.8137000000002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84.902084000000002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27.109577000000002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74.456000000000003</v>
      </c>
      <c r="G8" s="59">
        <f>'DRIs DATA 입력'!G8</f>
        <v>9.3810000000000002</v>
      </c>
      <c r="H8" s="59">
        <f>'DRIs DATA 입력'!H8</f>
        <v>16.163</v>
      </c>
      <c r="I8" s="46"/>
      <c r="J8" s="59" t="s">
        <v>216</v>
      </c>
      <c r="K8" s="59">
        <f>'DRIs DATA 입력'!K8</f>
        <v>3.8820000000000001</v>
      </c>
      <c r="L8" s="59">
        <f>'DRIs DATA 입력'!L8</f>
        <v>7.6319999999999997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669.85535000000004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19.614077000000002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2.7544648999999999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379.67230000000001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108.98215999999999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2.2032870999999998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1.7692341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19.176515999999999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2.1216900000000001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638.92489999999998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8.8507099999999994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2.5263152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0.47549419999999998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532.19226000000003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1438.1389999999999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6807.0176000000001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3362.5749999999998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86.901669999999996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128.50432000000001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19.292341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14.414161999999999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701.42579999999998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5.8746952999999998E-2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4.4530269999999996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250.4068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118.18832399999999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8" sqref="J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281</v>
      </c>
      <c r="B1" s="61" t="s">
        <v>313</v>
      </c>
      <c r="G1" s="62" t="s">
        <v>314</v>
      </c>
      <c r="H1" s="61" t="s">
        <v>315</v>
      </c>
    </row>
    <row r="3" spans="1:27" x14ac:dyDescent="0.3">
      <c r="A3" s="68" t="s">
        <v>282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316</v>
      </c>
      <c r="B4" s="67"/>
      <c r="C4" s="67"/>
      <c r="E4" s="69" t="s">
        <v>283</v>
      </c>
      <c r="F4" s="70"/>
      <c r="G4" s="70"/>
      <c r="H4" s="71"/>
      <c r="J4" s="69" t="s">
        <v>284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285</v>
      </c>
      <c r="V4" s="67"/>
      <c r="W4" s="67"/>
      <c r="X4" s="67"/>
      <c r="Y4" s="67"/>
      <c r="Z4" s="67"/>
    </row>
    <row r="5" spans="1:27" x14ac:dyDescent="0.3">
      <c r="A5" s="65"/>
      <c r="B5" s="65" t="s">
        <v>286</v>
      </c>
      <c r="C5" s="65" t="s">
        <v>276</v>
      </c>
      <c r="E5" s="65"/>
      <c r="F5" s="65" t="s">
        <v>50</v>
      </c>
      <c r="G5" s="65" t="s">
        <v>287</v>
      </c>
      <c r="H5" s="65" t="s">
        <v>317</v>
      </c>
      <c r="J5" s="65"/>
      <c r="K5" s="65" t="s">
        <v>288</v>
      </c>
      <c r="L5" s="65" t="s">
        <v>289</v>
      </c>
      <c r="N5" s="65"/>
      <c r="O5" s="65" t="s">
        <v>278</v>
      </c>
      <c r="P5" s="65" t="s">
        <v>280</v>
      </c>
      <c r="Q5" s="65" t="s">
        <v>318</v>
      </c>
      <c r="R5" s="65" t="s">
        <v>319</v>
      </c>
      <c r="S5" s="65" t="s">
        <v>276</v>
      </c>
      <c r="U5" s="65"/>
      <c r="V5" s="65" t="s">
        <v>278</v>
      </c>
      <c r="W5" s="65" t="s">
        <v>280</v>
      </c>
      <c r="X5" s="65" t="s">
        <v>277</v>
      </c>
      <c r="Y5" s="65" t="s">
        <v>319</v>
      </c>
      <c r="Z5" s="65" t="s">
        <v>276</v>
      </c>
    </row>
    <row r="6" spans="1:27" x14ac:dyDescent="0.3">
      <c r="A6" s="65" t="s">
        <v>316</v>
      </c>
      <c r="B6" s="65">
        <v>2400</v>
      </c>
      <c r="C6" s="65">
        <v>2786.8137000000002</v>
      </c>
      <c r="E6" s="65" t="s">
        <v>290</v>
      </c>
      <c r="F6" s="65">
        <v>55</v>
      </c>
      <c r="G6" s="65">
        <v>15</v>
      </c>
      <c r="H6" s="65">
        <v>7</v>
      </c>
      <c r="J6" s="65" t="s">
        <v>320</v>
      </c>
      <c r="K6" s="65">
        <v>0.1</v>
      </c>
      <c r="L6" s="65">
        <v>4</v>
      </c>
      <c r="N6" s="65" t="s">
        <v>291</v>
      </c>
      <c r="O6" s="65">
        <v>50</v>
      </c>
      <c r="P6" s="65">
        <v>60</v>
      </c>
      <c r="Q6" s="65">
        <v>0</v>
      </c>
      <c r="R6" s="65">
        <v>0</v>
      </c>
      <c r="S6" s="65">
        <v>84.902084000000002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27.109577000000002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323</v>
      </c>
      <c r="F8" s="65">
        <v>74.456000000000003</v>
      </c>
      <c r="G8" s="65">
        <v>9.3810000000000002</v>
      </c>
      <c r="H8" s="65">
        <v>16.163</v>
      </c>
      <c r="J8" s="65" t="s">
        <v>324</v>
      </c>
      <c r="K8" s="65">
        <v>3.8820000000000001</v>
      </c>
      <c r="L8" s="65">
        <v>7.6319999999999997</v>
      </c>
    </row>
    <row r="13" spans="1:27" x14ac:dyDescent="0.3">
      <c r="A13" s="66" t="s">
        <v>292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293</v>
      </c>
      <c r="B14" s="67"/>
      <c r="C14" s="67"/>
      <c r="D14" s="67"/>
      <c r="E14" s="67"/>
      <c r="F14" s="67"/>
      <c r="H14" s="67" t="s">
        <v>325</v>
      </c>
      <c r="I14" s="67"/>
      <c r="J14" s="67"/>
      <c r="K14" s="67"/>
      <c r="L14" s="67"/>
      <c r="M14" s="67"/>
      <c r="O14" s="67" t="s">
        <v>326</v>
      </c>
      <c r="P14" s="67"/>
      <c r="Q14" s="67"/>
      <c r="R14" s="67"/>
      <c r="S14" s="67"/>
      <c r="T14" s="67"/>
      <c r="V14" s="67" t="s">
        <v>294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278</v>
      </c>
      <c r="C15" s="65" t="s">
        <v>280</v>
      </c>
      <c r="D15" s="65" t="s">
        <v>277</v>
      </c>
      <c r="E15" s="65" t="s">
        <v>319</v>
      </c>
      <c r="F15" s="65" t="s">
        <v>276</v>
      </c>
      <c r="H15" s="65"/>
      <c r="I15" s="65" t="s">
        <v>278</v>
      </c>
      <c r="J15" s="65" t="s">
        <v>280</v>
      </c>
      <c r="K15" s="65" t="s">
        <v>277</v>
      </c>
      <c r="L15" s="65" t="s">
        <v>319</v>
      </c>
      <c r="M15" s="65" t="s">
        <v>327</v>
      </c>
      <c r="O15" s="65"/>
      <c r="P15" s="65" t="s">
        <v>278</v>
      </c>
      <c r="Q15" s="65" t="s">
        <v>328</v>
      </c>
      <c r="R15" s="65" t="s">
        <v>277</v>
      </c>
      <c r="S15" s="65" t="s">
        <v>329</v>
      </c>
      <c r="T15" s="65" t="s">
        <v>330</v>
      </c>
      <c r="V15" s="65"/>
      <c r="W15" s="65" t="s">
        <v>278</v>
      </c>
      <c r="X15" s="65" t="s">
        <v>280</v>
      </c>
      <c r="Y15" s="65" t="s">
        <v>277</v>
      </c>
      <c r="Z15" s="65" t="s">
        <v>319</v>
      </c>
      <c r="AA15" s="65" t="s">
        <v>330</v>
      </c>
    </row>
    <row r="16" spans="1:27" x14ac:dyDescent="0.3">
      <c r="A16" s="65" t="s">
        <v>295</v>
      </c>
      <c r="B16" s="65">
        <v>550</v>
      </c>
      <c r="C16" s="65">
        <v>750</v>
      </c>
      <c r="D16" s="65">
        <v>0</v>
      </c>
      <c r="E16" s="65">
        <v>3000</v>
      </c>
      <c r="F16" s="65">
        <v>669.85535000000004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19.614077000000002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2.7544648999999999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379.67230000000001</v>
      </c>
    </row>
    <row r="23" spans="1:62" x14ac:dyDescent="0.3">
      <c r="A23" s="66" t="s">
        <v>331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332</v>
      </c>
      <c r="B24" s="67"/>
      <c r="C24" s="67"/>
      <c r="D24" s="67"/>
      <c r="E24" s="67"/>
      <c r="F24" s="67"/>
      <c r="H24" s="67" t="s">
        <v>333</v>
      </c>
      <c r="I24" s="67"/>
      <c r="J24" s="67"/>
      <c r="K24" s="67"/>
      <c r="L24" s="67"/>
      <c r="M24" s="67"/>
      <c r="O24" s="67" t="s">
        <v>279</v>
      </c>
      <c r="P24" s="67"/>
      <c r="Q24" s="67"/>
      <c r="R24" s="67"/>
      <c r="S24" s="67"/>
      <c r="T24" s="67"/>
      <c r="V24" s="67" t="s">
        <v>296</v>
      </c>
      <c r="W24" s="67"/>
      <c r="X24" s="67"/>
      <c r="Y24" s="67"/>
      <c r="Z24" s="67"/>
      <c r="AA24" s="67"/>
      <c r="AC24" s="67" t="s">
        <v>334</v>
      </c>
      <c r="AD24" s="67"/>
      <c r="AE24" s="67"/>
      <c r="AF24" s="67"/>
      <c r="AG24" s="67"/>
      <c r="AH24" s="67"/>
      <c r="AJ24" s="67" t="s">
        <v>297</v>
      </c>
      <c r="AK24" s="67"/>
      <c r="AL24" s="67"/>
      <c r="AM24" s="67"/>
      <c r="AN24" s="67"/>
      <c r="AO24" s="67"/>
      <c r="AQ24" s="67" t="s">
        <v>308</v>
      </c>
      <c r="AR24" s="67"/>
      <c r="AS24" s="67"/>
      <c r="AT24" s="67"/>
      <c r="AU24" s="67"/>
      <c r="AV24" s="67"/>
      <c r="AX24" s="67" t="s">
        <v>298</v>
      </c>
      <c r="AY24" s="67"/>
      <c r="AZ24" s="67"/>
      <c r="BA24" s="67"/>
      <c r="BB24" s="67"/>
      <c r="BC24" s="67"/>
      <c r="BE24" s="67" t="s">
        <v>335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336</v>
      </c>
      <c r="C25" s="65" t="s">
        <v>280</v>
      </c>
      <c r="D25" s="65" t="s">
        <v>277</v>
      </c>
      <c r="E25" s="65" t="s">
        <v>319</v>
      </c>
      <c r="F25" s="65" t="s">
        <v>276</v>
      </c>
      <c r="H25" s="65"/>
      <c r="I25" s="65" t="s">
        <v>278</v>
      </c>
      <c r="J25" s="65" t="s">
        <v>280</v>
      </c>
      <c r="K25" s="65" t="s">
        <v>277</v>
      </c>
      <c r="L25" s="65" t="s">
        <v>319</v>
      </c>
      <c r="M25" s="65" t="s">
        <v>276</v>
      </c>
      <c r="O25" s="65"/>
      <c r="P25" s="65" t="s">
        <v>337</v>
      </c>
      <c r="Q25" s="65" t="s">
        <v>280</v>
      </c>
      <c r="R25" s="65" t="s">
        <v>277</v>
      </c>
      <c r="S25" s="65" t="s">
        <v>329</v>
      </c>
      <c r="T25" s="65" t="s">
        <v>330</v>
      </c>
      <c r="V25" s="65"/>
      <c r="W25" s="65" t="s">
        <v>338</v>
      </c>
      <c r="X25" s="65" t="s">
        <v>280</v>
      </c>
      <c r="Y25" s="65" t="s">
        <v>277</v>
      </c>
      <c r="Z25" s="65" t="s">
        <v>319</v>
      </c>
      <c r="AA25" s="65" t="s">
        <v>339</v>
      </c>
      <c r="AC25" s="65"/>
      <c r="AD25" s="65" t="s">
        <v>278</v>
      </c>
      <c r="AE25" s="65" t="s">
        <v>280</v>
      </c>
      <c r="AF25" s="65" t="s">
        <v>340</v>
      </c>
      <c r="AG25" s="65" t="s">
        <v>319</v>
      </c>
      <c r="AH25" s="65" t="s">
        <v>276</v>
      </c>
      <c r="AJ25" s="65"/>
      <c r="AK25" s="65" t="s">
        <v>278</v>
      </c>
      <c r="AL25" s="65" t="s">
        <v>280</v>
      </c>
      <c r="AM25" s="65" t="s">
        <v>277</v>
      </c>
      <c r="AN25" s="65" t="s">
        <v>319</v>
      </c>
      <c r="AO25" s="65" t="s">
        <v>276</v>
      </c>
      <c r="AQ25" s="65"/>
      <c r="AR25" s="65" t="s">
        <v>278</v>
      </c>
      <c r="AS25" s="65" t="s">
        <v>280</v>
      </c>
      <c r="AT25" s="65" t="s">
        <v>277</v>
      </c>
      <c r="AU25" s="65" t="s">
        <v>319</v>
      </c>
      <c r="AV25" s="65" t="s">
        <v>339</v>
      </c>
      <c r="AX25" s="65"/>
      <c r="AY25" s="65" t="s">
        <v>278</v>
      </c>
      <c r="AZ25" s="65" t="s">
        <v>280</v>
      </c>
      <c r="BA25" s="65" t="s">
        <v>277</v>
      </c>
      <c r="BB25" s="65" t="s">
        <v>319</v>
      </c>
      <c r="BC25" s="65" t="s">
        <v>276</v>
      </c>
      <c r="BE25" s="65"/>
      <c r="BF25" s="65" t="s">
        <v>278</v>
      </c>
      <c r="BG25" s="65" t="s">
        <v>280</v>
      </c>
      <c r="BH25" s="65" t="s">
        <v>277</v>
      </c>
      <c r="BI25" s="65" t="s">
        <v>319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108.98215999999999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2.2032870999999998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1.7692341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19.176515999999999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2.1216900000000001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638.92489999999998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8.8507099999999994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2.5263152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0.47549419999999998</v>
      </c>
    </row>
    <row r="33" spans="1:68" x14ac:dyDescent="0.3">
      <c r="A33" s="66" t="s">
        <v>341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300</v>
      </c>
      <c r="W34" s="67"/>
      <c r="X34" s="67"/>
      <c r="Y34" s="67"/>
      <c r="Z34" s="67"/>
      <c r="AA34" s="67"/>
      <c r="AC34" s="67" t="s">
        <v>310</v>
      </c>
      <c r="AD34" s="67"/>
      <c r="AE34" s="67"/>
      <c r="AF34" s="67"/>
      <c r="AG34" s="67"/>
      <c r="AH34" s="67"/>
      <c r="AJ34" s="67" t="s">
        <v>342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343</v>
      </c>
      <c r="C35" s="65" t="s">
        <v>280</v>
      </c>
      <c r="D35" s="65" t="s">
        <v>277</v>
      </c>
      <c r="E35" s="65" t="s">
        <v>319</v>
      </c>
      <c r="F35" s="65" t="s">
        <v>276</v>
      </c>
      <c r="H35" s="65"/>
      <c r="I35" s="65" t="s">
        <v>278</v>
      </c>
      <c r="J35" s="65" t="s">
        <v>280</v>
      </c>
      <c r="K35" s="65" t="s">
        <v>277</v>
      </c>
      <c r="L35" s="65" t="s">
        <v>329</v>
      </c>
      <c r="M35" s="65" t="s">
        <v>276</v>
      </c>
      <c r="O35" s="65"/>
      <c r="P35" s="65" t="s">
        <v>278</v>
      </c>
      <c r="Q35" s="65" t="s">
        <v>280</v>
      </c>
      <c r="R35" s="65" t="s">
        <v>344</v>
      </c>
      <c r="S35" s="65" t="s">
        <v>319</v>
      </c>
      <c r="T35" s="65" t="s">
        <v>276</v>
      </c>
      <c r="V35" s="65"/>
      <c r="W35" s="65" t="s">
        <v>338</v>
      </c>
      <c r="X35" s="65" t="s">
        <v>328</v>
      </c>
      <c r="Y35" s="65" t="s">
        <v>277</v>
      </c>
      <c r="Z35" s="65" t="s">
        <v>319</v>
      </c>
      <c r="AA35" s="65" t="s">
        <v>276</v>
      </c>
      <c r="AC35" s="65"/>
      <c r="AD35" s="65" t="s">
        <v>278</v>
      </c>
      <c r="AE35" s="65" t="s">
        <v>328</v>
      </c>
      <c r="AF35" s="65" t="s">
        <v>277</v>
      </c>
      <c r="AG35" s="65" t="s">
        <v>345</v>
      </c>
      <c r="AH35" s="65" t="s">
        <v>276</v>
      </c>
      <c r="AJ35" s="65"/>
      <c r="AK35" s="65" t="s">
        <v>278</v>
      </c>
      <c r="AL35" s="65" t="s">
        <v>328</v>
      </c>
      <c r="AM35" s="65" t="s">
        <v>277</v>
      </c>
      <c r="AN35" s="65" t="s">
        <v>319</v>
      </c>
      <c r="AO35" s="65" t="s">
        <v>276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532.19226000000003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1438.1389999999999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6807.0176000000001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3362.5749999999998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86.901669999999996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128.50432000000001</v>
      </c>
    </row>
    <row r="43" spans="1:68" x14ac:dyDescent="0.3">
      <c r="A43" s="66" t="s">
        <v>301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346</v>
      </c>
      <c r="B44" s="67"/>
      <c r="C44" s="67"/>
      <c r="D44" s="67"/>
      <c r="E44" s="67"/>
      <c r="F44" s="67"/>
      <c r="H44" s="67" t="s">
        <v>302</v>
      </c>
      <c r="I44" s="67"/>
      <c r="J44" s="67"/>
      <c r="K44" s="67"/>
      <c r="L44" s="67"/>
      <c r="M44" s="67"/>
      <c r="O44" s="67" t="s">
        <v>347</v>
      </c>
      <c r="P44" s="67"/>
      <c r="Q44" s="67"/>
      <c r="R44" s="67"/>
      <c r="S44" s="67"/>
      <c r="T44" s="67"/>
      <c r="V44" s="67" t="s">
        <v>348</v>
      </c>
      <c r="W44" s="67"/>
      <c r="X44" s="67"/>
      <c r="Y44" s="67"/>
      <c r="Z44" s="67"/>
      <c r="AA44" s="67"/>
      <c r="AC44" s="67" t="s">
        <v>349</v>
      </c>
      <c r="AD44" s="67"/>
      <c r="AE44" s="67"/>
      <c r="AF44" s="67"/>
      <c r="AG44" s="67"/>
      <c r="AH44" s="67"/>
      <c r="AJ44" s="67" t="s">
        <v>303</v>
      </c>
      <c r="AK44" s="67"/>
      <c r="AL44" s="67"/>
      <c r="AM44" s="67"/>
      <c r="AN44" s="67"/>
      <c r="AO44" s="67"/>
      <c r="AQ44" s="67" t="s">
        <v>350</v>
      </c>
      <c r="AR44" s="67"/>
      <c r="AS44" s="67"/>
      <c r="AT44" s="67"/>
      <c r="AU44" s="67"/>
      <c r="AV44" s="67"/>
      <c r="AX44" s="67" t="s">
        <v>351</v>
      </c>
      <c r="AY44" s="67"/>
      <c r="AZ44" s="67"/>
      <c r="BA44" s="67"/>
      <c r="BB44" s="67"/>
      <c r="BC44" s="67"/>
      <c r="BE44" s="67" t="s">
        <v>304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278</v>
      </c>
      <c r="C45" s="65" t="s">
        <v>280</v>
      </c>
      <c r="D45" s="65" t="s">
        <v>277</v>
      </c>
      <c r="E45" s="65" t="s">
        <v>345</v>
      </c>
      <c r="F45" s="65" t="s">
        <v>276</v>
      </c>
      <c r="H45" s="65"/>
      <c r="I45" s="65" t="s">
        <v>278</v>
      </c>
      <c r="J45" s="65" t="s">
        <v>328</v>
      </c>
      <c r="K45" s="65" t="s">
        <v>340</v>
      </c>
      <c r="L45" s="65" t="s">
        <v>329</v>
      </c>
      <c r="M45" s="65" t="s">
        <v>276</v>
      </c>
      <c r="O45" s="65"/>
      <c r="P45" s="65" t="s">
        <v>278</v>
      </c>
      <c r="Q45" s="65" t="s">
        <v>280</v>
      </c>
      <c r="R45" s="65" t="s">
        <v>352</v>
      </c>
      <c r="S45" s="65" t="s">
        <v>319</v>
      </c>
      <c r="T45" s="65" t="s">
        <v>276</v>
      </c>
      <c r="V45" s="65"/>
      <c r="W45" s="65" t="s">
        <v>338</v>
      </c>
      <c r="X45" s="65" t="s">
        <v>280</v>
      </c>
      <c r="Y45" s="65" t="s">
        <v>277</v>
      </c>
      <c r="Z45" s="65" t="s">
        <v>319</v>
      </c>
      <c r="AA45" s="65" t="s">
        <v>276</v>
      </c>
      <c r="AC45" s="65"/>
      <c r="AD45" s="65" t="s">
        <v>278</v>
      </c>
      <c r="AE45" s="65" t="s">
        <v>280</v>
      </c>
      <c r="AF45" s="65" t="s">
        <v>277</v>
      </c>
      <c r="AG45" s="65" t="s">
        <v>319</v>
      </c>
      <c r="AH45" s="65" t="s">
        <v>276</v>
      </c>
      <c r="AJ45" s="65"/>
      <c r="AK45" s="65" t="s">
        <v>278</v>
      </c>
      <c r="AL45" s="65" t="s">
        <v>280</v>
      </c>
      <c r="AM45" s="65" t="s">
        <v>352</v>
      </c>
      <c r="AN45" s="65" t="s">
        <v>319</v>
      </c>
      <c r="AO45" s="65" t="s">
        <v>276</v>
      </c>
      <c r="AQ45" s="65"/>
      <c r="AR45" s="65" t="s">
        <v>278</v>
      </c>
      <c r="AS45" s="65" t="s">
        <v>280</v>
      </c>
      <c r="AT45" s="65" t="s">
        <v>277</v>
      </c>
      <c r="AU45" s="65" t="s">
        <v>319</v>
      </c>
      <c r="AV45" s="65" t="s">
        <v>276</v>
      </c>
      <c r="AX45" s="65"/>
      <c r="AY45" s="65" t="s">
        <v>278</v>
      </c>
      <c r="AZ45" s="65" t="s">
        <v>280</v>
      </c>
      <c r="BA45" s="65" t="s">
        <v>277</v>
      </c>
      <c r="BB45" s="65" t="s">
        <v>319</v>
      </c>
      <c r="BC45" s="65" t="s">
        <v>327</v>
      </c>
      <c r="BE45" s="65"/>
      <c r="BF45" s="65" t="s">
        <v>278</v>
      </c>
      <c r="BG45" s="65" t="s">
        <v>280</v>
      </c>
      <c r="BH45" s="65" t="s">
        <v>277</v>
      </c>
      <c r="BI45" s="65" t="s">
        <v>319</v>
      </c>
      <c r="BJ45" s="65" t="s">
        <v>276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19.292341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14.414161999999999</v>
      </c>
      <c r="O46" s="65" t="s">
        <v>305</v>
      </c>
      <c r="P46" s="65">
        <v>600</v>
      </c>
      <c r="Q46" s="65">
        <v>800</v>
      </c>
      <c r="R46" s="65">
        <v>0</v>
      </c>
      <c r="S46" s="65">
        <v>10000</v>
      </c>
      <c r="T46" s="65">
        <v>701.42579999999998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5.8746952999999998E-2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4.4530269999999996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250.4068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118.18832399999999</v>
      </c>
      <c r="AX46" s="65" t="s">
        <v>353</v>
      </c>
      <c r="AY46" s="65"/>
      <c r="AZ46" s="65"/>
      <c r="BA46" s="65"/>
      <c r="BB46" s="65"/>
      <c r="BC46" s="65"/>
      <c r="BE46" s="65" t="s">
        <v>306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7" sqref="D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311</v>
      </c>
      <c r="B2" s="61" t="s">
        <v>312</v>
      </c>
      <c r="C2" s="61" t="s">
        <v>307</v>
      </c>
      <c r="D2" s="61">
        <v>42</v>
      </c>
      <c r="E2" s="61">
        <v>2786.8137000000002</v>
      </c>
      <c r="F2" s="61">
        <v>391.09652999999997</v>
      </c>
      <c r="G2" s="61">
        <v>49.275032000000003</v>
      </c>
      <c r="H2" s="61">
        <v>17.305695</v>
      </c>
      <c r="I2" s="61">
        <v>31.969336999999999</v>
      </c>
      <c r="J2" s="61">
        <v>84.902084000000002</v>
      </c>
      <c r="K2" s="61">
        <v>41.901380000000003</v>
      </c>
      <c r="L2" s="61">
        <v>43.000700000000002</v>
      </c>
      <c r="M2" s="61">
        <v>27.109577000000002</v>
      </c>
      <c r="N2" s="61">
        <v>2.6807572999999998</v>
      </c>
      <c r="O2" s="61">
        <v>13.542325</v>
      </c>
      <c r="P2" s="61">
        <v>1032.1411000000001</v>
      </c>
      <c r="Q2" s="61">
        <v>28.166910000000001</v>
      </c>
      <c r="R2" s="61">
        <v>669.85535000000004</v>
      </c>
      <c r="S2" s="61">
        <v>88.293260000000004</v>
      </c>
      <c r="T2" s="61">
        <v>6978.7456000000002</v>
      </c>
      <c r="U2" s="61">
        <v>2.7544648999999999</v>
      </c>
      <c r="V2" s="61">
        <v>19.614077000000002</v>
      </c>
      <c r="W2" s="61">
        <v>379.67230000000001</v>
      </c>
      <c r="X2" s="61">
        <v>108.98215999999999</v>
      </c>
      <c r="Y2" s="61">
        <v>2.2032870999999998</v>
      </c>
      <c r="Z2" s="61">
        <v>1.7692341</v>
      </c>
      <c r="AA2" s="61">
        <v>19.176515999999999</v>
      </c>
      <c r="AB2" s="61">
        <v>2.1216900000000001</v>
      </c>
      <c r="AC2" s="61">
        <v>638.92489999999998</v>
      </c>
      <c r="AD2" s="61">
        <v>8.8507099999999994</v>
      </c>
      <c r="AE2" s="61">
        <v>2.5263152</v>
      </c>
      <c r="AF2" s="61">
        <v>0.47549419999999998</v>
      </c>
      <c r="AG2" s="61">
        <v>532.19226000000003</v>
      </c>
      <c r="AH2" s="61">
        <v>356.55610000000001</v>
      </c>
      <c r="AI2" s="61">
        <v>175.63616999999999</v>
      </c>
      <c r="AJ2" s="61">
        <v>1438.1389999999999</v>
      </c>
      <c r="AK2" s="61">
        <v>6807.0176000000001</v>
      </c>
      <c r="AL2" s="61">
        <v>86.901669999999996</v>
      </c>
      <c r="AM2" s="61">
        <v>3362.5749999999998</v>
      </c>
      <c r="AN2" s="61">
        <v>128.50432000000001</v>
      </c>
      <c r="AO2" s="61">
        <v>19.292341</v>
      </c>
      <c r="AP2" s="61">
        <v>11.879151999999999</v>
      </c>
      <c r="AQ2" s="61">
        <v>7.4131879999999999</v>
      </c>
      <c r="AR2" s="61">
        <v>14.414161999999999</v>
      </c>
      <c r="AS2" s="61">
        <v>701.42579999999998</v>
      </c>
      <c r="AT2" s="61">
        <v>5.8746952999999998E-2</v>
      </c>
      <c r="AU2" s="61">
        <v>4.4530269999999996</v>
      </c>
      <c r="AV2" s="61">
        <v>250.4068</v>
      </c>
      <c r="AW2" s="61">
        <v>118.18832399999999</v>
      </c>
      <c r="AX2" s="61">
        <v>0.33670336000000001</v>
      </c>
      <c r="AY2" s="61">
        <v>1.4752284</v>
      </c>
      <c r="AZ2" s="61">
        <v>390.79028</v>
      </c>
      <c r="BA2" s="61">
        <v>48.028503000000001</v>
      </c>
      <c r="BB2" s="61">
        <v>15.707189</v>
      </c>
      <c r="BC2" s="61">
        <v>19.181149000000001</v>
      </c>
      <c r="BD2" s="61">
        <v>13.137931</v>
      </c>
      <c r="BE2" s="61">
        <v>0.67384195000000002</v>
      </c>
      <c r="BF2" s="61">
        <v>3.5881278999999999</v>
      </c>
      <c r="BG2" s="61">
        <v>0</v>
      </c>
      <c r="BH2" s="61">
        <v>0</v>
      </c>
      <c r="BI2" s="61">
        <v>1.21029596E-4</v>
      </c>
      <c r="BJ2" s="61">
        <v>3.3498116000000001E-2</v>
      </c>
      <c r="BK2" s="61">
        <v>0</v>
      </c>
      <c r="BL2" s="61">
        <v>0.19089326000000001</v>
      </c>
      <c r="BM2" s="61">
        <v>2.9424674999999998</v>
      </c>
      <c r="BN2" s="61">
        <v>0.76211450000000003</v>
      </c>
      <c r="BO2" s="61">
        <v>52.870415000000001</v>
      </c>
      <c r="BP2" s="61">
        <v>9.3943879999999993</v>
      </c>
      <c r="BQ2" s="61">
        <v>17.875744000000001</v>
      </c>
      <c r="BR2" s="61">
        <v>71.226590000000002</v>
      </c>
      <c r="BS2" s="61">
        <v>21.96397</v>
      </c>
      <c r="BT2" s="61">
        <v>9.2345970000000008</v>
      </c>
      <c r="BU2" s="61">
        <v>3.5576332000000002E-2</v>
      </c>
      <c r="BV2" s="61">
        <v>4.246424E-2</v>
      </c>
      <c r="BW2" s="61">
        <v>0.6593483</v>
      </c>
      <c r="BX2" s="61">
        <v>1.2076092</v>
      </c>
      <c r="BY2" s="61">
        <v>0.21144024</v>
      </c>
      <c r="BZ2" s="61">
        <v>7.5779435999999997E-4</v>
      </c>
      <c r="CA2" s="61">
        <v>1.2523568</v>
      </c>
      <c r="CB2" s="61">
        <v>2.5147516000000002E-2</v>
      </c>
      <c r="CC2" s="61">
        <v>0.18916519000000001</v>
      </c>
      <c r="CD2" s="61">
        <v>1.3180354999999999</v>
      </c>
      <c r="CE2" s="61">
        <v>3.2163575E-2</v>
      </c>
      <c r="CF2" s="61">
        <v>0.19089359</v>
      </c>
      <c r="CG2" s="61">
        <v>0</v>
      </c>
      <c r="CH2" s="61">
        <v>3.9290696E-2</v>
      </c>
      <c r="CI2" s="61">
        <v>1.5350373E-2</v>
      </c>
      <c r="CJ2" s="61">
        <v>2.6792061</v>
      </c>
      <c r="CK2" s="61">
        <v>8.5756979999999997E-3</v>
      </c>
      <c r="CL2" s="61">
        <v>0.68226045000000002</v>
      </c>
      <c r="CM2" s="61">
        <v>3.0392408</v>
      </c>
      <c r="CN2" s="61">
        <v>2913.306</v>
      </c>
      <c r="CO2" s="61">
        <v>4839.7187999999996</v>
      </c>
      <c r="CP2" s="61">
        <v>2582.2067999999999</v>
      </c>
      <c r="CQ2" s="61">
        <v>970.05849999999998</v>
      </c>
      <c r="CR2" s="61">
        <v>543.41049999999996</v>
      </c>
      <c r="CS2" s="61">
        <v>664.65734999999995</v>
      </c>
      <c r="CT2" s="61">
        <v>2747.9549999999999</v>
      </c>
      <c r="CU2" s="61">
        <v>1467.7101</v>
      </c>
      <c r="CV2" s="61">
        <v>2107.5713000000001</v>
      </c>
      <c r="CW2" s="61">
        <v>1659.2760000000001</v>
      </c>
      <c r="CX2" s="61">
        <v>485.83390000000003</v>
      </c>
      <c r="CY2" s="61">
        <v>3880.6959999999999</v>
      </c>
      <c r="CZ2" s="61">
        <v>1646.77</v>
      </c>
      <c r="DA2" s="61">
        <v>4206.0614999999998</v>
      </c>
      <c r="DB2" s="61">
        <v>4456.4272000000001</v>
      </c>
      <c r="DC2" s="61">
        <v>5450.3429999999998</v>
      </c>
      <c r="DD2" s="61">
        <v>7662.8239999999996</v>
      </c>
      <c r="DE2" s="61">
        <v>2137.0713000000001</v>
      </c>
      <c r="DF2" s="61">
        <v>4587.0117</v>
      </c>
      <c r="DG2" s="61">
        <v>1844.6603</v>
      </c>
      <c r="DH2" s="61">
        <v>75.858440000000002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48.028503000000001</v>
      </c>
      <c r="B6">
        <f>BB2</f>
        <v>15.707189</v>
      </c>
      <c r="C6">
        <f>BC2</f>
        <v>19.181149000000001</v>
      </c>
      <c r="D6">
        <f>BD2</f>
        <v>13.137931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25832</v>
      </c>
      <c r="C2" s="56">
        <f ca="1">YEAR(TODAY())-YEAR(B2)+IF(TODAY()&gt;=DATE(YEAR(TODAY()),MONTH(B2),DAY(B2)),0,-1)</f>
        <v>52</v>
      </c>
      <c r="E2" s="52">
        <v>176.4</v>
      </c>
      <c r="F2" s="53" t="s">
        <v>39</v>
      </c>
      <c r="G2" s="52">
        <v>75.400000000000006</v>
      </c>
      <c r="H2" s="51" t="s">
        <v>41</v>
      </c>
      <c r="I2" s="72">
        <f>ROUND(G3/E3^2,1)</f>
        <v>24.2</v>
      </c>
    </row>
    <row r="3" spans="1:9" x14ac:dyDescent="0.3">
      <c r="E3" s="51">
        <f>E2/100</f>
        <v>1.764</v>
      </c>
      <c r="F3" s="51" t="s">
        <v>40</v>
      </c>
      <c r="G3" s="51">
        <f>G2</f>
        <v>75.400000000000006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이철근, ID : H1800200)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07월 26일 12:17:59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45133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52</v>
      </c>
      <c r="G12" s="94"/>
      <c r="H12" s="94"/>
      <c r="I12" s="94"/>
      <c r="K12" s="123">
        <f>'개인정보 및 신체계측 입력'!E2</f>
        <v>176.4</v>
      </c>
      <c r="L12" s="124"/>
      <c r="M12" s="117">
        <f>'개인정보 및 신체계측 입력'!G2</f>
        <v>75.400000000000006</v>
      </c>
      <c r="N12" s="118"/>
      <c r="O12" s="113" t="s">
        <v>271</v>
      </c>
      <c r="P12" s="107"/>
      <c r="Q12" s="90">
        <f>'개인정보 및 신체계측 입력'!I2</f>
        <v>24.2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이철근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74.456000000000003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9.3810000000000002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16.163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7.6</v>
      </c>
      <c r="L72" s="36" t="s">
        <v>53</v>
      </c>
      <c r="M72" s="36">
        <f>ROUND('DRIs DATA'!K8,1)</f>
        <v>3.9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89.31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163.44999999999999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108.98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141.44999999999999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66.52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453.8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192.92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2023-07-26T03:23:45Z</dcterms:modified>
</cp:coreProperties>
</file>