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<sst xmlns="http://schemas.openxmlformats.org/spreadsheetml/2006/main" count="692" uniqueCount="351">
  <si>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</si>
  <si>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</si>
  <si>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</si>
  <si>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</si>
  <si>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</si>
  <si>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</si>
  <si>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</si>
  <si>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</si>
  <si>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</si>
  <si>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</si>
  <si>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</si>
  <si>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</si>
  <si>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</si>
  <si>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</si>
  <si>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</si>
  <si>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</si>
  <si>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</si>
  <si>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</si>
  <si>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</si>
  <si>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</si>
  <si>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</si>
  <si>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</si>
  <si>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</si>
  <si>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</si>
  <si>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</si>
  <si>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</si>
  <si>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</si>
  <si>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</si>
  <si>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</si>
  <si>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</si>
  <si>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</si>
  <si>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</si>
  <si>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</si>
  <si>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</si>
  <si>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</si>
  <si>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</si>
  <si>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</si>
  <si>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</si>
  <si>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</si>
  <si>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</si>
  <si>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</si>
  <si>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</si>
  <si>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</si>
  <si>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</si>
  <si>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</si>
  <si>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</si>
  <si>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</si>
  <si>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</si>
  <si>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</si>
  <si>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</si>
  <si>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</si>
  <si>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</si>
  <si>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</si>
  <si>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</si>
  <si>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</si>
  <si>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</si>
  <si>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</si>
  <si>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</si>
  <si>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</si>
  <si>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</si>
  <si>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</si>
  <si>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</si>
  <si>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</si>
  <si>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</si>
  <si>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</si>
  <si>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</si>
  <si>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</si>
  <si>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</si>
  <si>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</si>
  <si>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</si>
  <si>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</si>
  <si>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</si>
  <si>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</si>
  <si>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</si>
  <si>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</si>
  <si>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</si>
  <si>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</si>
  <si>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</si>
  <si>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</si>
  <si>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</si>
  <si>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</si>
  <si>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</si>
  <si>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</si>
  <si>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</si>
  <si>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</si>
  <si>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</si>
  <si>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</si>
  <si>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</si>
  <si>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</si>
  <si>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</si>
  <si>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</si>
  <si>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</si>
  <si>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</si>
  <si>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</si>
  <si>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</si>
  <si>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</si>
  <si>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</si>
  <si>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</si>
  <si>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</si>
  <si>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</si>
  <si>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</si>
  <si>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</si>
  <si>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</si>
  <si>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</si>
  <si>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</si>
  <si>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</si>
  <si>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</si>
  <si>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</si>
  <si>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</si>
  <si>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</si>
  <si>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</si>
  <si>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</si>
  <si>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</si>
  <si>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</si>
  <si>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</si>
  <si>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</si>
  <si>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</si>
  <si>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</si>
  <si>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</si>
  <si>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</si>
  <si>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</si>
  <si>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</si>
  <si>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</si>
  <si>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</si>
  <si>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</si>
  <si>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</si>
  <si>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</si>
  <si>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</si>
  <si>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</si>
  <si>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</si>
  <si>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</si>
  <si>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</si>
  <si>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</si>
  <si>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</si>
  <si>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</si>
  <si>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</si>
  <si>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</si>
  <si>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</si>
  <si>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</si>
  <si>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</si>
  <si>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</si>
  <si>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</si>
  <si>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</si>
  <si>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</si>
  <si>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</si>
  <si>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</si>
  <si>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</si>
  <si>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</si>
  <si>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</si>
  <si>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</si>
  <si>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</si>
  <si>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</si>
  <si>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</si>
  <si>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</si>
  <si>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</si>
  <si>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</si>
  <si>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</si>
  <si>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</si>
  <si>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</si>
  <si>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</si>
  <si>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</si>
  <si>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</si>
  <si>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</si>
  <si>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</si>
  <si>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</si>
  <si>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</si>
  <si>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</si>
  <si>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</si>
  <si>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</si>
  <si>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</si>
  <si>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</si>
  <si>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</si>
  <si>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</si>
  <si>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</si>
  <si>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</si>
  <si>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</si>
  <si>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</si>
  <si>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</si>
  <si>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</si>
  <si>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</si>
  <si>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</si>
  <si>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</si>
  <si>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</si>
  <si>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</si>
  <si>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</si>
  <si>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</si>
  <si>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</si>
  <si>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</si>
  <si>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</si>
  <si>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</si>
  <si>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</si>
  <si>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</si>
  <si>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</si>
  <si>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</si>
  <si>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</si>
  <si>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</si>
  <si>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</si>
  <si>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</si>
  <si>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</si>
  <si>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</si>
  <si>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</si>
  <si>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</si>
  <si>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</si>
  <si>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</si>
  <si>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</si>
  <si>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</si>
  <si>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</si>
  <si>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</si>
  <si>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</si>
  <si>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</si>
  <si>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</si>
  <si>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</si>
  <si>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</si>
  <si>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</si>
  <si>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</si>
  <si>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</si>
  <si>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</si>
  <si>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</si>
  <si>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</si>
  <si>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</si>
  <si>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</si>
  <si>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</si>
  <si>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</si>
  <si>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</si>
  <si>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</si>
  <si>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</si>
  <si>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</si>
  <si>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</si>
  <si>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</si>
  <si>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</si>
  <si>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</si>
  <si>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</si>
  <si>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</si>
  <si>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</si>
  <si>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</si>
  <si>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</si>
  <si>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</si>
  <si>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</si>
  <si>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</si>
  <si>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</si>
  <si>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</si>
  <si>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</si>
  <si>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</si>
  <si>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</si>
  <si>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</si>
  <si>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</si>
  <si>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</si>
  <si>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</si>
  <si>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</si>
  <si>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</si>
  <si>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</si>
  <si>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</si>
  <si>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</si>
  <si>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</si>
  <si>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</si>
  <si>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</si>
  <si>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</si>
  <si>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</si>
  <si>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</si>
  <si>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</si>
  <si>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</si>
  <si>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</si>
  <si>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</si>
  <si>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</si>
  <si>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</si>
  <si>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</si>
  <si>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</si>
  <si>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</si>
  <si>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</si>
  <si>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</si>
  <si>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</si>
  <si>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</si>
  <si>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</si>
  <si>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</si>
  <si>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</si>
  <si>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</si>
  <si>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</si>
  <si>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충분섭취량</t>
    <phoneticPr fontId="1" type="noConversion"/>
  </si>
  <si>
    <t>평균필요량</t>
    <phoneticPr fontId="1" type="noConversion"/>
  </si>
  <si>
    <t>리보플라빈</t>
    <phoneticPr fontId="1" type="noConversion"/>
  </si>
  <si>
    <t>권장섭취량</t>
    <phoneticPr fontId="1" type="noConversion"/>
  </si>
  <si>
    <t>정보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</si>
  <si>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</si>
  <si>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</si>
  <si>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</si>
  <si>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</si>
  <si>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</si>
  <si>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</si>
  <si>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</si>
  <si>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</si>
  <si>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</si>
  <si>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지용성 비타민</t>
    <phoneticPr fontId="1" type="noConversion"/>
  </si>
  <si>
    <t>비타민A</t>
    <phoneticPr fontId="1" type="noConversion"/>
  </si>
  <si>
    <t>비타민A(μg RAE/일)</t>
    <phoneticPr fontId="1" type="noConversion"/>
  </si>
  <si>
    <t>니아신</t>
    <phoneticPr fontId="1" type="noConversion"/>
  </si>
  <si>
    <t>판토텐산</t>
    <phoneticPr fontId="1" type="noConversion"/>
  </si>
  <si>
    <t>인</t>
    <phoneticPr fontId="1" type="noConversion"/>
  </si>
  <si>
    <t>칼륨</t>
    <phoneticPr fontId="1" type="noConversion"/>
  </si>
  <si>
    <t>구리(ug/일)</t>
    <phoneticPr fontId="1" type="noConversion"/>
  </si>
  <si>
    <t>M</t>
  </si>
  <si>
    <t>비타민B12</t>
    <phoneticPr fontId="1" type="noConversion"/>
  </si>
  <si>
    <t>엽산(μg DFE/일)</t>
    <phoneticPr fontId="1" type="noConversion"/>
  </si>
  <si>
    <t>염소</t>
    <phoneticPr fontId="1" type="noConversion"/>
  </si>
  <si>
    <t>출력시각</t>
    <phoneticPr fontId="1" type="noConversion"/>
  </si>
  <si>
    <t>에너지(kcal)</t>
    <phoneticPr fontId="1" type="noConversion"/>
  </si>
  <si>
    <t>상한섭취량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</si>
  <si>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</si>
  <si>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</si>
  <si>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</si>
  <si>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</si>
  <si>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</si>
  <si>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</si>
  <si>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</si>
  <si>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</si>
  <si>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비타민B6</t>
    <phoneticPr fontId="1" type="noConversion"/>
  </si>
  <si>
    <t>비오틴</t>
    <phoneticPr fontId="1" type="noConversion"/>
  </si>
  <si>
    <t>다량 무기질</t>
    <phoneticPr fontId="1" type="noConversion"/>
  </si>
  <si>
    <t>마그네슘</t>
    <phoneticPr fontId="1" type="noConversion"/>
  </si>
  <si>
    <t>철</t>
    <phoneticPr fontId="1" type="noConversion"/>
  </si>
  <si>
    <t>불소</t>
    <phoneticPr fontId="1" type="noConversion"/>
  </si>
  <si>
    <t>H1800202</t>
  </si>
  <si>
    <t>석광용</t>
  </si>
  <si>
    <t>(설문지 : FFQ 95문항 설문지, 사용자 : 석광용, ID : H1800202)</t>
  </si>
  <si>
    <t>2023년 08월 02일 12:25:10</t>
  </si>
  <si>
    <t>식이섬유</t>
    <phoneticPr fontId="1" type="noConversion"/>
  </si>
  <si>
    <t>에너지(kcal)</t>
    <phoneticPr fontId="1" type="noConversion"/>
  </si>
  <si>
    <t>비타민K</t>
    <phoneticPr fontId="1" type="noConversion"/>
  </si>
  <si>
    <t>권장섭취량</t>
    <phoneticPr fontId="1" type="noConversion"/>
  </si>
  <si>
    <t>평균필요량</t>
    <phoneticPr fontId="1" type="noConversion"/>
  </si>
  <si>
    <t>엽산</t>
    <phoneticPr fontId="1" type="noConversion"/>
  </si>
  <si>
    <t>충분섭취량</t>
    <phoneticPr fontId="1" type="noConversion"/>
  </si>
  <si>
    <t>칼슘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</si>
  <si>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</si>
  <si>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</si>
  <si>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</si>
  <si>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</si>
  <si>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</si>
  <si>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</si>
  <si>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</si>
  <si>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</si>
  <si>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</si>
  <si>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</si>
  <si>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</si>
  <si>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</si>
  <si>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</si>
  <si>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</si>
  <si>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</si>
  <si>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</si>
  <si>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섭취량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</si>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</sst>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64.403785999999997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556184"/>
        <c:axId val="559562064"/>
      </c:barChart>
      <c:catAx>
        <c:axId val="55955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562064"/>
        <c:crosses val="autoZero"/>
        <c:auto val="1"/>
        <c:lblAlgn val="ctr"/>
        <c:lblOffset val="100"/>
        <c:noMultiLvlLbl val="0"/>
      </c:catAx>
      <c:valAx>
        <c:axId val="559562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556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1.3287450000000001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561280"/>
        <c:axId val="559557752"/>
      </c:barChart>
      <c:catAx>
        <c:axId val="55956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557752"/>
        <c:crosses val="autoZero"/>
        <c:auto val="1"/>
        <c:lblAlgn val="ctr"/>
        <c:lblOffset val="100"/>
        <c:noMultiLvlLbl val="0"/>
      </c:catAx>
      <c:valAx>
        <c:axId val="559557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56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1.0177033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790848"/>
        <c:axId val="507145728"/>
      </c:barChart>
      <c:catAx>
        <c:axId val="39479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45728"/>
        <c:crosses val="autoZero"/>
        <c:auto val="1"/>
        <c:lblAlgn val="ctr"/>
        <c:lblOffset val="100"/>
        <c:noMultiLvlLbl val="0"/>
      </c:catAx>
      <c:valAx>
        <c:axId val="507145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79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1106.3088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847440"/>
        <c:axId val="562846656"/>
      </c:barChart>
      <c:catAx>
        <c:axId val="56284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46656"/>
        <c:crosses val="autoZero"/>
        <c:auto val="1"/>
        <c:lblAlgn val="ctr"/>
        <c:lblOffset val="100"/>
        <c:noMultiLvlLbl val="0"/>
      </c:catAx>
      <c:valAx>
        <c:axId val="5628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4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2132.9946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843912"/>
        <c:axId val="562841560"/>
      </c:barChart>
      <c:catAx>
        <c:axId val="56284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41560"/>
        <c:crosses val="autoZero"/>
        <c:auto val="1"/>
        <c:lblAlgn val="ctr"/>
        <c:lblOffset val="100"/>
        <c:noMultiLvlLbl val="0"/>
      </c:catAx>
      <c:valAx>
        <c:axId val="5628415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4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66.333740000000006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847048"/>
        <c:axId val="562845088"/>
      </c:barChart>
      <c:catAx>
        <c:axId val="5628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45088"/>
        <c:crosses val="autoZero"/>
        <c:auto val="1"/>
        <c:lblAlgn val="ctr"/>
        <c:lblOffset val="100"/>
        <c:noMultiLvlLbl val="0"/>
      </c:catAx>
      <c:valAx>
        <c:axId val="56284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4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72.507999999999996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844696"/>
        <c:axId val="562847832"/>
      </c:barChart>
      <c:catAx>
        <c:axId val="56284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47832"/>
        <c:crosses val="autoZero"/>
        <c:auto val="1"/>
        <c:lblAlgn val="ctr"/>
        <c:lblOffset val="100"/>
        <c:noMultiLvlLbl val="0"/>
      </c:catAx>
      <c:valAx>
        <c:axId val="5628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4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9.5088860000000004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846264"/>
        <c:axId val="562845872"/>
      </c:barChart>
      <c:catAx>
        <c:axId val="56284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45872"/>
        <c:crosses val="autoZero"/>
        <c:auto val="1"/>
        <c:lblAlgn val="ctr"/>
        <c:lblOffset val="100"/>
        <c:noMultiLvlLbl val="0"/>
      </c:catAx>
      <c:valAx>
        <c:axId val="5628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4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369.63348000000002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848224"/>
        <c:axId val="562840776"/>
      </c:barChart>
      <c:catAx>
        <c:axId val="5628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40776"/>
        <c:crosses val="autoZero"/>
        <c:auto val="1"/>
        <c:lblAlgn val="ctr"/>
        <c:lblOffset val="100"/>
        <c:noMultiLvlLbl val="0"/>
      </c:catAx>
      <c:valAx>
        <c:axId val="5628407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3.0492057999999999E-2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842736"/>
        <c:axId val="557843328"/>
      </c:barChart>
      <c:catAx>
        <c:axId val="56284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43328"/>
        <c:crosses val="autoZero"/>
        <c:auto val="1"/>
        <c:lblAlgn val="ctr"/>
        <c:lblOffset val="100"/>
        <c:noMultiLvlLbl val="0"/>
      </c:catAx>
      <c:valAx>
        <c:axId val="55784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4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3.4628646000000001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39408"/>
        <c:axId val="557841368"/>
      </c:barChart>
      <c:catAx>
        <c:axId val="55783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41368"/>
        <c:crosses val="autoZero"/>
        <c:auto val="1"/>
        <c:lblAlgn val="ctr"/>
        <c:lblOffset val="100"/>
        <c:noMultiLvlLbl val="0"/>
      </c:catAx>
      <c:valAx>
        <c:axId val="557841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3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15.2997675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558536"/>
        <c:axId val="559560496"/>
      </c:barChart>
      <c:catAx>
        <c:axId val="55955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560496"/>
        <c:crosses val="autoZero"/>
        <c:auto val="1"/>
        <c:lblAlgn val="ctr"/>
        <c:lblOffset val="100"/>
        <c:noMultiLvlLbl val="0"/>
      </c:catAx>
      <c:valAx>
        <c:axId val="559560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55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129.16810000000001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45288"/>
        <c:axId val="557843720"/>
      </c:barChart>
      <c:catAx>
        <c:axId val="557845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43720"/>
        <c:crosses val="autoZero"/>
        <c:auto val="1"/>
        <c:lblAlgn val="ctr"/>
        <c:lblOffset val="100"/>
        <c:noMultiLvlLbl val="0"/>
      </c:catAx>
      <c:valAx>
        <c:axId val="55784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45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94.884720000000002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45680"/>
        <c:axId val="557842152"/>
      </c:barChart>
      <c:catAx>
        <c:axId val="55784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42152"/>
        <c:crosses val="autoZero"/>
        <c:auto val="1"/>
        <c:lblAlgn val="ctr"/>
        <c:lblOffset val="100"/>
        <c:noMultiLvlLbl val="0"/>
      </c:catAx>
      <c:valAx>
        <c:axId val="55784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4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5.07</c:v>
                </c:pt>
                <c:pt idx="1">
                  <c:v>9.3030000000000008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7842544"/>
        <c:axId val="557839800"/>
      </c:barChart>
      <c:catAx>
        <c:axId val="55784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39800"/>
        <c:crosses val="autoZero"/>
        <c:auto val="1"/>
        <c:lblAlgn val="ctr"/>
        <c:lblOffset val="100"/>
        <c:noMultiLvlLbl val="0"/>
      </c:catAx>
      <c:valAx>
        <c:axId val="5578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4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7.9695780000000003</c:v>
                </c:pt>
                <c:pt idx="1">
                  <c:v>9.4072820000000004</c:v>
                </c:pt>
                <c:pt idx="2">
                  <c:v>10.955679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351.88810000000001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40192"/>
        <c:axId val="557840584"/>
      </c:barChart>
      <c:catAx>
        <c:axId val="55784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40584"/>
        <c:crosses val="autoZero"/>
        <c:auto val="1"/>
        <c:lblAlgn val="ctr"/>
        <c:lblOffset val="100"/>
        <c:noMultiLvlLbl val="0"/>
      </c:catAx>
      <c:valAx>
        <c:axId val="557840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4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11.986621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46072"/>
        <c:axId val="557839016"/>
      </c:barChart>
      <c:catAx>
        <c:axId val="55784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39016"/>
        <c:crosses val="autoZero"/>
        <c:auto val="1"/>
        <c:lblAlgn val="ctr"/>
        <c:lblOffset val="100"/>
        <c:noMultiLvlLbl val="0"/>
      </c:catAx>
      <c:valAx>
        <c:axId val="55783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4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76.123999999999995</c:v>
                </c:pt>
                <c:pt idx="1">
                  <c:v>7.8390000000000004</c:v>
                </c:pt>
                <c:pt idx="2">
                  <c:v>16.036000000000001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05838192"/>
        <c:axId val="805833488"/>
      </c:barChart>
      <c:catAx>
        <c:axId val="80583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5833488"/>
        <c:crosses val="autoZero"/>
        <c:auto val="1"/>
        <c:lblAlgn val="ctr"/>
        <c:lblOffset val="100"/>
        <c:noMultiLvlLbl val="0"/>
      </c:catAx>
      <c:valAx>
        <c:axId val="805833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583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1827.2161000000001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5835448"/>
        <c:axId val="805834664"/>
      </c:barChart>
      <c:catAx>
        <c:axId val="80583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5834664"/>
        <c:crosses val="autoZero"/>
        <c:auto val="1"/>
        <c:lblAlgn val="ctr"/>
        <c:lblOffset val="100"/>
        <c:noMultiLvlLbl val="0"/>
      </c:catAx>
      <c:valAx>
        <c:axId val="805834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583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48.727820000000001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5840544"/>
        <c:axId val="805834272"/>
      </c:barChart>
      <c:catAx>
        <c:axId val="80584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5834272"/>
        <c:crosses val="autoZero"/>
        <c:auto val="1"/>
        <c:lblAlgn val="ctr"/>
        <c:lblOffset val="100"/>
        <c:noMultiLvlLbl val="0"/>
      </c:catAx>
      <c:valAx>
        <c:axId val="805834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584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399.56927000000002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5838976"/>
        <c:axId val="805839368"/>
      </c:barChart>
      <c:catAx>
        <c:axId val="80583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5839368"/>
        <c:crosses val="autoZero"/>
        <c:auto val="1"/>
        <c:lblAlgn val="ctr"/>
        <c:lblOffset val="100"/>
        <c:noMultiLvlLbl val="0"/>
      </c:catAx>
      <c:valAx>
        <c:axId val="80583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583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3.2952651999999998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558928"/>
        <c:axId val="559554616"/>
      </c:barChart>
      <c:catAx>
        <c:axId val="55955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554616"/>
        <c:crosses val="autoZero"/>
        <c:auto val="1"/>
        <c:lblAlgn val="ctr"/>
        <c:lblOffset val="100"/>
        <c:noMultiLvlLbl val="0"/>
      </c:catAx>
      <c:valAx>
        <c:axId val="559554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55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3660.0250999999998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5840152"/>
        <c:axId val="805836624"/>
      </c:barChart>
      <c:catAx>
        <c:axId val="8058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5836624"/>
        <c:crosses val="autoZero"/>
        <c:auto val="1"/>
        <c:lblAlgn val="ctr"/>
        <c:lblOffset val="100"/>
        <c:noMultiLvlLbl val="0"/>
      </c:catAx>
      <c:valAx>
        <c:axId val="805836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584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9.3881969999999999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5835056"/>
        <c:axId val="805836232"/>
      </c:barChart>
      <c:catAx>
        <c:axId val="80583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5836232"/>
        <c:crosses val="autoZero"/>
        <c:auto val="1"/>
        <c:lblAlgn val="ctr"/>
        <c:lblOffset val="100"/>
        <c:noMultiLvlLbl val="0"/>
      </c:catAx>
      <c:valAx>
        <c:axId val="80583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583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1.2866541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5838584"/>
        <c:axId val="395504000"/>
      </c:barChart>
      <c:catAx>
        <c:axId val="80583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504000"/>
        <c:crosses val="autoZero"/>
        <c:auto val="1"/>
        <c:lblAlgn val="ctr"/>
        <c:lblOffset val="100"/>
        <c:noMultiLvlLbl val="0"/>
      </c:catAx>
      <c:valAx>
        <c:axId val="395504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583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183.96415999999999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50432"/>
        <c:axId val="507146904"/>
      </c:barChart>
      <c:catAx>
        <c:axId val="50715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46904"/>
        <c:crosses val="autoZero"/>
        <c:auto val="1"/>
        <c:lblAlgn val="ctr"/>
        <c:lblOffset val="100"/>
        <c:noMultiLvlLbl val="0"/>
      </c:catAx>
      <c:valAx>
        <c:axId val="50714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5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1.0153468999999999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51216"/>
        <c:axId val="507146512"/>
      </c:barChart>
      <c:catAx>
        <c:axId val="50715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46512"/>
        <c:crosses val="autoZero"/>
        <c:auto val="1"/>
        <c:lblAlgn val="ctr"/>
        <c:lblOffset val="100"/>
        <c:noMultiLvlLbl val="0"/>
      </c:catAx>
      <c:valAx>
        <c:axId val="507146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5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13.332685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44944"/>
        <c:axId val="507146120"/>
      </c:barChart>
      <c:catAx>
        <c:axId val="50714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46120"/>
        <c:crosses val="autoZero"/>
        <c:auto val="1"/>
        <c:lblAlgn val="ctr"/>
        <c:lblOffset val="100"/>
        <c:noMultiLvlLbl val="0"/>
      </c:catAx>
      <c:valAx>
        <c:axId val="507146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4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1.2866541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028600"/>
        <c:axId val="808027424"/>
      </c:barChart>
      <c:catAx>
        <c:axId val="80802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8027424"/>
        <c:crosses val="autoZero"/>
        <c:auto val="1"/>
        <c:lblAlgn val="ctr"/>
        <c:lblOffset val="100"/>
        <c:noMultiLvlLbl val="0"/>
      </c:catAx>
      <c:valAx>
        <c:axId val="808027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02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413.44763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031344"/>
        <c:axId val="808031736"/>
      </c:barChart>
      <c:catAx>
        <c:axId val="80803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8031736"/>
        <c:crosses val="autoZero"/>
        <c:auto val="1"/>
        <c:lblAlgn val="ctr"/>
        <c:lblOffset val="100"/>
        <c:noMultiLvlLbl val="0"/>
      </c:catAx>
      <c:valAx>
        <c:axId val="808031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03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10.352031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033304"/>
        <c:axId val="559556968"/>
      </c:barChart>
      <c:catAx>
        <c:axId val="80803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556968"/>
        <c:crosses val="autoZero"/>
        <c:auto val="1"/>
        <c:lblAlgn val="ctr"/>
        <c:lblOffset val="100"/>
        <c:noMultiLvlLbl val="0"/>
      </c:catAx>
      <c:valAx>
        <c:axId val="559556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03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석광용, ID : H1800202)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08월 02일 12:25:10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1827.2161000000001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64.403785999999997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15.2997675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76.123999999999995</v>
      </c>
      <c r="G8" s="59">
        <f>'DRIs DATA 입력'!G8</f>
        <v>7.8390000000000004</v>
      </c>
      <c r="H8" s="59">
        <f>'DRIs DATA 입력'!H8</f>
        <v>16.036000000000001</v>
      </c>
      <c r="I8" s="46"/>
      <c r="J8" s="59" t="s">
        <v>216</v>
      </c>
      <c r="K8" s="59">
        <f>'DRIs DATA 입력'!K8</f>
        <v>5.07</v>
      </c>
      <c r="L8" s="59">
        <f>'DRIs DATA 입력'!L8</f>
        <v>9.3030000000000008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351.88810000000001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11.986621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3.2952651999999998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183.96415999999999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48.727820000000001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1.3081932999999999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1.0153468999999999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13.332685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1.2866541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413.44763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10.352031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1.3287450000000001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1.0177033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399.56927000000002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1106.3088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3660.0250999999998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2132.9946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66.333740000000006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72.507999999999996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9.3881969999999999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9.5088860000000004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369.63348000000002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3.0492057999999999E-2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3.4628646000000001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129.16810000000001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94.884720000000002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57" sqref="E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281</v>
      </c>
      <c r="B1" s="61" t="s">
        <v>322</v>
      </c>
      <c r="G1" s="62" t="s">
        <v>303</v>
      </c>
      <c r="H1" s="61" t="s">
        <v>323</v>
      </c>
    </row>
    <row r="3" spans="1:27" x14ac:dyDescent="0.3">
      <c r="A3" s="71" t="s">
        <v>282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304</v>
      </c>
      <c r="B4" s="69"/>
      <c r="C4" s="69"/>
      <c r="E4" s="66" t="s">
        <v>283</v>
      </c>
      <c r="F4" s="67"/>
      <c r="G4" s="67"/>
      <c r="H4" s="68"/>
      <c r="J4" s="66" t="s">
        <v>284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324</v>
      </c>
      <c r="V4" s="69"/>
      <c r="W4" s="69"/>
      <c r="X4" s="69"/>
      <c r="Y4" s="69"/>
      <c r="Z4" s="69"/>
    </row>
    <row r="5" spans="1:27" x14ac:dyDescent="0.3">
      <c r="A5" s="65"/>
      <c r="B5" s="65" t="s">
        <v>285</v>
      </c>
      <c r="C5" s="65" t="s">
        <v>276</v>
      </c>
      <c r="E5" s="65"/>
      <c r="F5" s="65" t="s">
        <v>50</v>
      </c>
      <c r="G5" s="65" t="s">
        <v>286</v>
      </c>
      <c r="H5" s="65" t="s">
        <v>46</v>
      </c>
      <c r="J5" s="65"/>
      <c r="K5" s="65" t="s">
        <v>287</v>
      </c>
      <c r="L5" s="65" t="s">
        <v>288</v>
      </c>
      <c r="N5" s="65"/>
      <c r="O5" s="65" t="s">
        <v>278</v>
      </c>
      <c r="P5" s="65" t="s">
        <v>280</v>
      </c>
      <c r="Q5" s="65" t="s">
        <v>277</v>
      </c>
      <c r="R5" s="65" t="s">
        <v>305</v>
      </c>
      <c r="S5" s="65" t="s">
        <v>276</v>
      </c>
      <c r="U5" s="65"/>
      <c r="V5" s="65" t="s">
        <v>278</v>
      </c>
      <c r="W5" s="65" t="s">
        <v>280</v>
      </c>
      <c r="X5" s="65" t="s">
        <v>277</v>
      </c>
      <c r="Y5" s="65" t="s">
        <v>305</v>
      </c>
      <c r="Z5" s="65" t="s">
        <v>276</v>
      </c>
    </row>
    <row r="6" spans="1:27" x14ac:dyDescent="0.3">
      <c r="A6" s="65" t="s">
        <v>325</v>
      </c>
      <c r="B6" s="65">
        <v>2200</v>
      </c>
      <c r="C6" s="65">
        <v>1827.2161000000001</v>
      </c>
      <c r="E6" s="65" t="s">
        <v>289</v>
      </c>
      <c r="F6" s="65">
        <v>55</v>
      </c>
      <c r="G6" s="65">
        <v>15</v>
      </c>
      <c r="H6" s="65">
        <v>7</v>
      </c>
      <c r="J6" s="65" t="s">
        <v>289</v>
      </c>
      <c r="K6" s="65">
        <v>0.1</v>
      </c>
      <c r="L6" s="65">
        <v>4</v>
      </c>
      <c r="N6" s="65" t="s">
        <v>290</v>
      </c>
      <c r="O6" s="65">
        <v>50</v>
      </c>
      <c r="P6" s="65">
        <v>60</v>
      </c>
      <c r="Q6" s="65">
        <v>0</v>
      </c>
      <c r="R6" s="65">
        <v>0</v>
      </c>
      <c r="S6" s="65">
        <v>64.403785999999997</v>
      </c>
      <c r="U6" s="65" t="s">
        <v>306</v>
      </c>
      <c r="V6" s="65">
        <v>0</v>
      </c>
      <c r="W6" s="65">
        <v>0</v>
      </c>
      <c r="X6" s="65">
        <v>25</v>
      </c>
      <c r="Y6" s="65">
        <v>0</v>
      </c>
      <c r="Z6" s="65">
        <v>15.2997675</v>
      </c>
    </row>
    <row r="7" spans="1:27" x14ac:dyDescent="0.3">
      <c r="E7" s="65" t="s">
        <v>307</v>
      </c>
      <c r="F7" s="65">
        <v>65</v>
      </c>
      <c r="G7" s="65">
        <v>30</v>
      </c>
      <c r="H7" s="65">
        <v>20</v>
      </c>
      <c r="J7" s="65" t="s">
        <v>307</v>
      </c>
      <c r="K7" s="65">
        <v>1</v>
      </c>
      <c r="L7" s="65">
        <v>10</v>
      </c>
    </row>
    <row r="8" spans="1:27" x14ac:dyDescent="0.3">
      <c r="E8" s="65" t="s">
        <v>308</v>
      </c>
      <c r="F8" s="65">
        <v>76.123999999999995</v>
      </c>
      <c r="G8" s="65">
        <v>7.8390000000000004</v>
      </c>
      <c r="H8" s="65">
        <v>16.036000000000001</v>
      </c>
      <c r="J8" s="65" t="s">
        <v>308</v>
      </c>
      <c r="K8" s="65">
        <v>5.07</v>
      </c>
      <c r="L8" s="65">
        <v>9.3030000000000008</v>
      </c>
    </row>
    <row r="13" spans="1:27" x14ac:dyDescent="0.3">
      <c r="A13" s="70" t="s">
        <v>291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292</v>
      </c>
      <c r="B14" s="69"/>
      <c r="C14" s="69"/>
      <c r="D14" s="69"/>
      <c r="E14" s="69"/>
      <c r="F14" s="69"/>
      <c r="H14" s="69" t="s">
        <v>309</v>
      </c>
      <c r="I14" s="69"/>
      <c r="J14" s="69"/>
      <c r="K14" s="69"/>
      <c r="L14" s="69"/>
      <c r="M14" s="69"/>
      <c r="O14" s="69" t="s">
        <v>310</v>
      </c>
      <c r="P14" s="69"/>
      <c r="Q14" s="69"/>
      <c r="R14" s="69"/>
      <c r="S14" s="69"/>
      <c r="T14" s="69"/>
      <c r="V14" s="69" t="s">
        <v>326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278</v>
      </c>
      <c r="C15" s="65" t="s">
        <v>280</v>
      </c>
      <c r="D15" s="65" t="s">
        <v>277</v>
      </c>
      <c r="E15" s="65" t="s">
        <v>305</v>
      </c>
      <c r="F15" s="65" t="s">
        <v>276</v>
      </c>
      <c r="H15" s="65"/>
      <c r="I15" s="65" t="s">
        <v>278</v>
      </c>
      <c r="J15" s="65" t="s">
        <v>327</v>
      </c>
      <c r="K15" s="65" t="s">
        <v>277</v>
      </c>
      <c r="L15" s="65" t="s">
        <v>305</v>
      </c>
      <c r="M15" s="65" t="s">
        <v>276</v>
      </c>
      <c r="O15" s="65"/>
      <c r="P15" s="65" t="s">
        <v>278</v>
      </c>
      <c r="Q15" s="65" t="s">
        <v>327</v>
      </c>
      <c r="R15" s="65" t="s">
        <v>277</v>
      </c>
      <c r="S15" s="65" t="s">
        <v>305</v>
      </c>
      <c r="T15" s="65" t="s">
        <v>276</v>
      </c>
      <c r="V15" s="65"/>
      <c r="W15" s="65" t="s">
        <v>328</v>
      </c>
      <c r="X15" s="65" t="s">
        <v>280</v>
      </c>
      <c r="Y15" s="65" t="s">
        <v>277</v>
      </c>
      <c r="Z15" s="65" t="s">
        <v>305</v>
      </c>
      <c r="AA15" s="65" t="s">
        <v>276</v>
      </c>
    </row>
    <row r="16" spans="1:27" x14ac:dyDescent="0.3">
      <c r="A16" s="65" t="s">
        <v>293</v>
      </c>
      <c r="B16" s="65">
        <v>530</v>
      </c>
      <c r="C16" s="65">
        <v>750</v>
      </c>
      <c r="D16" s="65">
        <v>0</v>
      </c>
      <c r="E16" s="65">
        <v>3000</v>
      </c>
      <c r="F16" s="65">
        <v>351.88810000000001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11.986621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3.2952651999999998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183.96415999999999</v>
      </c>
    </row>
    <row r="23" spans="1:62" x14ac:dyDescent="0.3">
      <c r="A23" s="70" t="s">
        <v>311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312</v>
      </c>
      <c r="B24" s="69"/>
      <c r="C24" s="69"/>
      <c r="D24" s="69"/>
      <c r="E24" s="69"/>
      <c r="F24" s="69"/>
      <c r="H24" s="69" t="s">
        <v>313</v>
      </c>
      <c r="I24" s="69"/>
      <c r="J24" s="69"/>
      <c r="K24" s="69"/>
      <c r="L24" s="69"/>
      <c r="M24" s="69"/>
      <c r="O24" s="69" t="s">
        <v>279</v>
      </c>
      <c r="P24" s="69"/>
      <c r="Q24" s="69"/>
      <c r="R24" s="69"/>
      <c r="S24" s="69"/>
      <c r="T24" s="69"/>
      <c r="V24" s="69" t="s">
        <v>294</v>
      </c>
      <c r="W24" s="69"/>
      <c r="X24" s="69"/>
      <c r="Y24" s="69"/>
      <c r="Z24" s="69"/>
      <c r="AA24" s="69"/>
      <c r="AC24" s="69" t="s">
        <v>314</v>
      </c>
      <c r="AD24" s="69"/>
      <c r="AE24" s="69"/>
      <c r="AF24" s="69"/>
      <c r="AG24" s="69"/>
      <c r="AH24" s="69"/>
      <c r="AJ24" s="69" t="s">
        <v>329</v>
      </c>
      <c r="AK24" s="69"/>
      <c r="AL24" s="69"/>
      <c r="AM24" s="69"/>
      <c r="AN24" s="69"/>
      <c r="AO24" s="69"/>
      <c r="AQ24" s="69" t="s">
        <v>300</v>
      </c>
      <c r="AR24" s="69"/>
      <c r="AS24" s="69"/>
      <c r="AT24" s="69"/>
      <c r="AU24" s="69"/>
      <c r="AV24" s="69"/>
      <c r="AX24" s="69" t="s">
        <v>295</v>
      </c>
      <c r="AY24" s="69"/>
      <c r="AZ24" s="69"/>
      <c r="BA24" s="69"/>
      <c r="BB24" s="69"/>
      <c r="BC24" s="69"/>
      <c r="BE24" s="69" t="s">
        <v>315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278</v>
      </c>
      <c r="C25" s="65" t="s">
        <v>280</v>
      </c>
      <c r="D25" s="65" t="s">
        <v>277</v>
      </c>
      <c r="E25" s="65" t="s">
        <v>305</v>
      </c>
      <c r="F25" s="65" t="s">
        <v>276</v>
      </c>
      <c r="H25" s="65"/>
      <c r="I25" s="65" t="s">
        <v>278</v>
      </c>
      <c r="J25" s="65" t="s">
        <v>327</v>
      </c>
      <c r="K25" s="65" t="s">
        <v>277</v>
      </c>
      <c r="L25" s="65" t="s">
        <v>305</v>
      </c>
      <c r="M25" s="65" t="s">
        <v>276</v>
      </c>
      <c r="O25" s="65"/>
      <c r="P25" s="65" t="s">
        <v>278</v>
      </c>
      <c r="Q25" s="65" t="s">
        <v>280</v>
      </c>
      <c r="R25" s="65" t="s">
        <v>277</v>
      </c>
      <c r="S25" s="65" t="s">
        <v>305</v>
      </c>
      <c r="T25" s="65" t="s">
        <v>276</v>
      </c>
      <c r="V25" s="65"/>
      <c r="W25" s="65" t="s">
        <v>278</v>
      </c>
      <c r="X25" s="65" t="s">
        <v>280</v>
      </c>
      <c r="Y25" s="65" t="s">
        <v>277</v>
      </c>
      <c r="Z25" s="65" t="s">
        <v>305</v>
      </c>
      <c r="AA25" s="65" t="s">
        <v>276</v>
      </c>
      <c r="AC25" s="65"/>
      <c r="AD25" s="65" t="s">
        <v>278</v>
      </c>
      <c r="AE25" s="65" t="s">
        <v>280</v>
      </c>
      <c r="AF25" s="65" t="s">
        <v>277</v>
      </c>
      <c r="AG25" s="65" t="s">
        <v>305</v>
      </c>
      <c r="AH25" s="65" t="s">
        <v>276</v>
      </c>
      <c r="AJ25" s="65"/>
      <c r="AK25" s="65" t="s">
        <v>278</v>
      </c>
      <c r="AL25" s="65" t="s">
        <v>280</v>
      </c>
      <c r="AM25" s="65" t="s">
        <v>277</v>
      </c>
      <c r="AN25" s="65" t="s">
        <v>305</v>
      </c>
      <c r="AO25" s="65" t="s">
        <v>276</v>
      </c>
      <c r="AQ25" s="65"/>
      <c r="AR25" s="65" t="s">
        <v>278</v>
      </c>
      <c r="AS25" s="65" t="s">
        <v>280</v>
      </c>
      <c r="AT25" s="65" t="s">
        <v>277</v>
      </c>
      <c r="AU25" s="65" t="s">
        <v>305</v>
      </c>
      <c r="AV25" s="65" t="s">
        <v>276</v>
      </c>
      <c r="AX25" s="65"/>
      <c r="AY25" s="65" t="s">
        <v>278</v>
      </c>
      <c r="AZ25" s="65" t="s">
        <v>280</v>
      </c>
      <c r="BA25" s="65" t="s">
        <v>277</v>
      </c>
      <c r="BB25" s="65" t="s">
        <v>305</v>
      </c>
      <c r="BC25" s="65" t="s">
        <v>276</v>
      </c>
      <c r="BE25" s="65"/>
      <c r="BF25" s="65" t="s">
        <v>278</v>
      </c>
      <c r="BG25" s="65" t="s">
        <v>280</v>
      </c>
      <c r="BH25" s="65" t="s">
        <v>330</v>
      </c>
      <c r="BI25" s="65" t="s">
        <v>305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48.727820000000001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1.3081932999999999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1.0153468999999999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13.332685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1.2866541</v>
      </c>
      <c r="AJ26" s="65" t="s">
        <v>301</v>
      </c>
      <c r="AK26" s="65">
        <v>320</v>
      </c>
      <c r="AL26" s="65">
        <v>400</v>
      </c>
      <c r="AM26" s="65">
        <v>0</v>
      </c>
      <c r="AN26" s="65">
        <v>1000</v>
      </c>
      <c r="AO26" s="65">
        <v>413.44763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10.352031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1.3287450000000001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1.0177033</v>
      </c>
    </row>
    <row r="33" spans="1:68" x14ac:dyDescent="0.3">
      <c r="A33" s="70" t="s">
        <v>316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331</v>
      </c>
      <c r="B34" s="69"/>
      <c r="C34" s="69"/>
      <c r="D34" s="69"/>
      <c r="E34" s="69"/>
      <c r="F34" s="69"/>
      <c r="H34" s="69" t="s">
        <v>296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297</v>
      </c>
      <c r="W34" s="69"/>
      <c r="X34" s="69"/>
      <c r="Y34" s="69"/>
      <c r="Z34" s="69"/>
      <c r="AA34" s="69"/>
      <c r="AC34" s="69" t="s">
        <v>302</v>
      </c>
      <c r="AD34" s="69"/>
      <c r="AE34" s="69"/>
      <c r="AF34" s="69"/>
      <c r="AG34" s="69"/>
      <c r="AH34" s="69"/>
      <c r="AJ34" s="69" t="s">
        <v>317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278</v>
      </c>
      <c r="C35" s="65" t="s">
        <v>280</v>
      </c>
      <c r="D35" s="65" t="s">
        <v>277</v>
      </c>
      <c r="E35" s="65" t="s">
        <v>305</v>
      </c>
      <c r="F35" s="65" t="s">
        <v>276</v>
      </c>
      <c r="H35" s="65"/>
      <c r="I35" s="65" t="s">
        <v>278</v>
      </c>
      <c r="J35" s="65" t="s">
        <v>280</v>
      </c>
      <c r="K35" s="65" t="s">
        <v>277</v>
      </c>
      <c r="L35" s="65" t="s">
        <v>305</v>
      </c>
      <c r="M35" s="65" t="s">
        <v>276</v>
      </c>
      <c r="O35" s="65"/>
      <c r="P35" s="65" t="s">
        <v>278</v>
      </c>
      <c r="Q35" s="65" t="s">
        <v>280</v>
      </c>
      <c r="R35" s="65" t="s">
        <v>277</v>
      </c>
      <c r="S35" s="65" t="s">
        <v>305</v>
      </c>
      <c r="T35" s="65" t="s">
        <v>276</v>
      </c>
      <c r="V35" s="65"/>
      <c r="W35" s="65" t="s">
        <v>278</v>
      </c>
      <c r="X35" s="65" t="s">
        <v>280</v>
      </c>
      <c r="Y35" s="65" t="s">
        <v>277</v>
      </c>
      <c r="Z35" s="65" t="s">
        <v>305</v>
      </c>
      <c r="AA35" s="65" t="s">
        <v>276</v>
      </c>
      <c r="AC35" s="65"/>
      <c r="AD35" s="65" t="s">
        <v>278</v>
      </c>
      <c r="AE35" s="65" t="s">
        <v>280</v>
      </c>
      <c r="AF35" s="65" t="s">
        <v>277</v>
      </c>
      <c r="AG35" s="65" t="s">
        <v>305</v>
      </c>
      <c r="AH35" s="65" t="s">
        <v>276</v>
      </c>
      <c r="AJ35" s="65"/>
      <c r="AK35" s="65" t="s">
        <v>278</v>
      </c>
      <c r="AL35" s="65" t="s">
        <v>280</v>
      </c>
      <c r="AM35" s="65" t="s">
        <v>277</v>
      </c>
      <c r="AN35" s="65" t="s">
        <v>305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399.56927000000002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1106.3088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3660.0250999999998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2132.9946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66.333740000000006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72.507999999999996</v>
      </c>
    </row>
    <row r="43" spans="1:68" x14ac:dyDescent="0.3">
      <c r="A43" s="70" t="s">
        <v>332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318</v>
      </c>
      <c r="B44" s="69"/>
      <c r="C44" s="69"/>
      <c r="D44" s="69"/>
      <c r="E44" s="69"/>
      <c r="F44" s="69"/>
      <c r="H44" s="69" t="s">
        <v>333</v>
      </c>
      <c r="I44" s="69"/>
      <c r="J44" s="69"/>
      <c r="K44" s="69"/>
      <c r="L44" s="69"/>
      <c r="M44" s="69"/>
      <c r="O44" s="69" t="s">
        <v>334</v>
      </c>
      <c r="P44" s="69"/>
      <c r="Q44" s="69"/>
      <c r="R44" s="69"/>
      <c r="S44" s="69"/>
      <c r="T44" s="69"/>
      <c r="V44" s="69" t="s">
        <v>319</v>
      </c>
      <c r="W44" s="69"/>
      <c r="X44" s="69"/>
      <c r="Y44" s="69"/>
      <c r="Z44" s="69"/>
      <c r="AA44" s="69"/>
      <c r="AC44" s="69" t="s">
        <v>335</v>
      </c>
      <c r="AD44" s="69"/>
      <c r="AE44" s="69"/>
      <c r="AF44" s="69"/>
      <c r="AG44" s="69"/>
      <c r="AH44" s="69"/>
      <c r="AJ44" s="69" t="s">
        <v>336</v>
      </c>
      <c r="AK44" s="69"/>
      <c r="AL44" s="69"/>
      <c r="AM44" s="69"/>
      <c r="AN44" s="69"/>
      <c r="AO44" s="69"/>
      <c r="AQ44" s="69" t="s">
        <v>337</v>
      </c>
      <c r="AR44" s="69"/>
      <c r="AS44" s="69"/>
      <c r="AT44" s="69"/>
      <c r="AU44" s="69"/>
      <c r="AV44" s="69"/>
      <c r="AX44" s="69" t="s">
        <v>338</v>
      </c>
      <c r="AY44" s="69"/>
      <c r="AZ44" s="69"/>
      <c r="BA44" s="69"/>
      <c r="BB44" s="69"/>
      <c r="BC44" s="69"/>
      <c r="BE44" s="69" t="s">
        <v>339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340</v>
      </c>
      <c r="C45" s="65" t="s">
        <v>280</v>
      </c>
      <c r="D45" s="65" t="s">
        <v>341</v>
      </c>
      <c r="E45" s="65" t="s">
        <v>342</v>
      </c>
      <c r="F45" s="65" t="s">
        <v>343</v>
      </c>
      <c r="H45" s="65"/>
      <c r="I45" s="65" t="s">
        <v>340</v>
      </c>
      <c r="J45" s="65" t="s">
        <v>344</v>
      </c>
      <c r="K45" s="65" t="s">
        <v>345</v>
      </c>
      <c r="L45" s="65" t="s">
        <v>342</v>
      </c>
      <c r="M45" s="65" t="s">
        <v>343</v>
      </c>
      <c r="O45" s="65"/>
      <c r="P45" s="65" t="s">
        <v>340</v>
      </c>
      <c r="Q45" s="65" t="s">
        <v>344</v>
      </c>
      <c r="R45" s="65" t="s">
        <v>341</v>
      </c>
      <c r="S45" s="65" t="s">
        <v>305</v>
      </c>
      <c r="T45" s="65" t="s">
        <v>343</v>
      </c>
      <c r="V45" s="65"/>
      <c r="W45" s="65" t="s">
        <v>340</v>
      </c>
      <c r="X45" s="65" t="s">
        <v>280</v>
      </c>
      <c r="Y45" s="65" t="s">
        <v>341</v>
      </c>
      <c r="Z45" s="65" t="s">
        <v>342</v>
      </c>
      <c r="AA45" s="65" t="s">
        <v>343</v>
      </c>
      <c r="AC45" s="65"/>
      <c r="AD45" s="65" t="s">
        <v>278</v>
      </c>
      <c r="AE45" s="65" t="s">
        <v>344</v>
      </c>
      <c r="AF45" s="65" t="s">
        <v>277</v>
      </c>
      <c r="AG45" s="65" t="s">
        <v>342</v>
      </c>
      <c r="AH45" s="65" t="s">
        <v>343</v>
      </c>
      <c r="AJ45" s="65"/>
      <c r="AK45" s="65" t="s">
        <v>278</v>
      </c>
      <c r="AL45" s="65" t="s">
        <v>344</v>
      </c>
      <c r="AM45" s="65" t="s">
        <v>341</v>
      </c>
      <c r="AN45" s="65" t="s">
        <v>346</v>
      </c>
      <c r="AO45" s="65" t="s">
        <v>343</v>
      </c>
      <c r="AQ45" s="65"/>
      <c r="AR45" s="65" t="s">
        <v>278</v>
      </c>
      <c r="AS45" s="65" t="s">
        <v>280</v>
      </c>
      <c r="AT45" s="65" t="s">
        <v>277</v>
      </c>
      <c r="AU45" s="65" t="s">
        <v>342</v>
      </c>
      <c r="AV45" s="65" t="s">
        <v>343</v>
      </c>
      <c r="AX45" s="65"/>
      <c r="AY45" s="65" t="s">
        <v>278</v>
      </c>
      <c r="AZ45" s="65" t="s">
        <v>347</v>
      </c>
      <c r="BA45" s="65" t="s">
        <v>345</v>
      </c>
      <c r="BB45" s="65" t="s">
        <v>305</v>
      </c>
      <c r="BC45" s="65" t="s">
        <v>276</v>
      </c>
      <c r="BE45" s="65"/>
      <c r="BF45" s="65" t="s">
        <v>278</v>
      </c>
      <c r="BG45" s="65" t="s">
        <v>344</v>
      </c>
      <c r="BH45" s="65" t="s">
        <v>277</v>
      </c>
      <c r="BI45" s="65" t="s">
        <v>342</v>
      </c>
      <c r="BJ45" s="65" t="s">
        <v>348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9.3881969999999999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9.5088860000000004</v>
      </c>
      <c r="O46" s="65" t="s">
        <v>298</v>
      </c>
      <c r="P46" s="65">
        <v>600</v>
      </c>
      <c r="Q46" s="65">
        <v>800</v>
      </c>
      <c r="R46" s="65">
        <v>0</v>
      </c>
      <c r="S46" s="65">
        <v>10000</v>
      </c>
      <c r="T46" s="65">
        <v>369.63348000000002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3.0492057999999999E-2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3.4628646000000001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129.16810000000001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94.884720000000002</v>
      </c>
      <c r="AX46" s="65" t="s">
        <v>349</v>
      </c>
      <c r="AY46" s="65"/>
      <c r="AZ46" s="65"/>
      <c r="BA46" s="65"/>
      <c r="BB46" s="65"/>
      <c r="BC46" s="65"/>
      <c r="BE46" s="65" t="s">
        <v>350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23" sqref="D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320</v>
      </c>
      <c r="B2" s="61" t="s">
        <v>321</v>
      </c>
      <c r="C2" s="61" t="s">
        <v>299</v>
      </c>
      <c r="D2" s="61">
        <v>60</v>
      </c>
      <c r="E2" s="61">
        <v>1827.2161000000001</v>
      </c>
      <c r="F2" s="61">
        <v>305.72512999999998</v>
      </c>
      <c r="G2" s="61">
        <v>31.48415</v>
      </c>
      <c r="H2" s="61">
        <v>15.487829</v>
      </c>
      <c r="I2" s="61">
        <v>15.996321</v>
      </c>
      <c r="J2" s="61">
        <v>64.403785999999997</v>
      </c>
      <c r="K2" s="61">
        <v>32.099575000000002</v>
      </c>
      <c r="L2" s="61">
        <v>32.304209999999998</v>
      </c>
      <c r="M2" s="61">
        <v>15.2997675</v>
      </c>
      <c r="N2" s="61">
        <v>1.1870970000000001</v>
      </c>
      <c r="O2" s="61">
        <v>6.7247862999999999</v>
      </c>
      <c r="P2" s="61">
        <v>508.14960000000002</v>
      </c>
      <c r="Q2" s="61">
        <v>17.184307</v>
      </c>
      <c r="R2" s="61">
        <v>351.88810000000001</v>
      </c>
      <c r="S2" s="61">
        <v>74.455500000000001</v>
      </c>
      <c r="T2" s="61">
        <v>3329.192</v>
      </c>
      <c r="U2" s="61">
        <v>3.2952651999999998</v>
      </c>
      <c r="V2" s="61">
        <v>11.986621</v>
      </c>
      <c r="W2" s="61">
        <v>183.96415999999999</v>
      </c>
      <c r="X2" s="61">
        <v>48.727820000000001</v>
      </c>
      <c r="Y2" s="61">
        <v>1.3081932999999999</v>
      </c>
      <c r="Z2" s="61">
        <v>1.0153468999999999</v>
      </c>
      <c r="AA2" s="61">
        <v>13.332685</v>
      </c>
      <c r="AB2" s="61">
        <v>1.2866541</v>
      </c>
      <c r="AC2" s="61">
        <v>413.44763</v>
      </c>
      <c r="AD2" s="61">
        <v>10.352031</v>
      </c>
      <c r="AE2" s="61">
        <v>1.3287450000000001</v>
      </c>
      <c r="AF2" s="61">
        <v>1.0177033</v>
      </c>
      <c r="AG2" s="61">
        <v>399.56927000000002</v>
      </c>
      <c r="AH2" s="61">
        <v>166.66557</v>
      </c>
      <c r="AI2" s="61">
        <v>232.90371999999999</v>
      </c>
      <c r="AJ2" s="61">
        <v>1106.3088</v>
      </c>
      <c r="AK2" s="61">
        <v>3660.0250999999998</v>
      </c>
      <c r="AL2" s="61">
        <v>66.333740000000006</v>
      </c>
      <c r="AM2" s="61">
        <v>2132.9946</v>
      </c>
      <c r="AN2" s="61">
        <v>72.507999999999996</v>
      </c>
      <c r="AO2" s="61">
        <v>9.3881969999999999</v>
      </c>
      <c r="AP2" s="61">
        <v>6.3990444999999996</v>
      </c>
      <c r="AQ2" s="61">
        <v>2.9891521999999999</v>
      </c>
      <c r="AR2" s="61">
        <v>9.5088860000000004</v>
      </c>
      <c r="AS2" s="61">
        <v>369.63348000000002</v>
      </c>
      <c r="AT2" s="61">
        <v>3.0492057999999999E-2</v>
      </c>
      <c r="AU2" s="61">
        <v>3.4628646000000001</v>
      </c>
      <c r="AV2" s="61">
        <v>129.16810000000001</v>
      </c>
      <c r="AW2" s="61">
        <v>94.884720000000002</v>
      </c>
      <c r="AX2" s="61">
        <v>3.1366706000000001E-2</v>
      </c>
      <c r="AY2" s="61">
        <v>0.89231170000000004</v>
      </c>
      <c r="AZ2" s="61">
        <v>203.91445999999999</v>
      </c>
      <c r="BA2" s="61">
        <v>28.339521000000001</v>
      </c>
      <c r="BB2" s="61">
        <v>7.9695780000000003</v>
      </c>
      <c r="BC2" s="61">
        <v>9.4072820000000004</v>
      </c>
      <c r="BD2" s="61">
        <v>10.955679</v>
      </c>
      <c r="BE2" s="61">
        <v>1.0234185</v>
      </c>
      <c r="BF2" s="61">
        <v>4.3593200000000003</v>
      </c>
      <c r="BG2" s="61">
        <v>6.9387240000000003E-3</v>
      </c>
      <c r="BH2" s="61">
        <v>8.5750879999999998E-3</v>
      </c>
      <c r="BI2" s="61">
        <v>6.8442086000000003E-3</v>
      </c>
      <c r="BJ2" s="61">
        <v>4.126142E-2</v>
      </c>
      <c r="BK2" s="61">
        <v>5.3374800000000001E-4</v>
      </c>
      <c r="BL2" s="61">
        <v>0.20777277999999999</v>
      </c>
      <c r="BM2" s="61">
        <v>2.2592895</v>
      </c>
      <c r="BN2" s="61">
        <v>0.77035403000000002</v>
      </c>
      <c r="BO2" s="61">
        <v>36.287500000000001</v>
      </c>
      <c r="BP2" s="61">
        <v>6.1286674000000003</v>
      </c>
      <c r="BQ2" s="61">
        <v>11.963301</v>
      </c>
      <c r="BR2" s="61">
        <v>42.943534999999997</v>
      </c>
      <c r="BS2" s="61">
        <v>18.016283000000001</v>
      </c>
      <c r="BT2" s="61">
        <v>7.8278480000000004</v>
      </c>
      <c r="BU2" s="61">
        <v>1.9723915000000002E-2</v>
      </c>
      <c r="BV2" s="61">
        <v>2.2676768E-2</v>
      </c>
      <c r="BW2" s="61">
        <v>0.52751493000000005</v>
      </c>
      <c r="BX2" s="61">
        <v>0.96716049999999998</v>
      </c>
      <c r="BY2" s="61">
        <v>8.2407099999999997E-2</v>
      </c>
      <c r="BZ2" s="61">
        <v>9.3425460000000002E-4</v>
      </c>
      <c r="CA2" s="61">
        <v>0.4844909</v>
      </c>
      <c r="CB2" s="61">
        <v>1.8577779E-3</v>
      </c>
      <c r="CC2" s="61">
        <v>0.26487349999999998</v>
      </c>
      <c r="CD2" s="61">
        <v>1.0599527</v>
      </c>
      <c r="CE2" s="61">
        <v>4.9143814000000001E-2</v>
      </c>
      <c r="CF2" s="61">
        <v>0.35276425</v>
      </c>
      <c r="CG2" s="61">
        <v>2.9999999000000001E-6</v>
      </c>
      <c r="CH2" s="61">
        <v>6.2715499999999993E-2</v>
      </c>
      <c r="CI2" s="61">
        <v>3.8375739999999998E-2</v>
      </c>
      <c r="CJ2" s="61">
        <v>2.3791947000000002</v>
      </c>
      <c r="CK2" s="61">
        <v>1.3423477E-2</v>
      </c>
      <c r="CL2" s="61">
        <v>0.33178970000000002</v>
      </c>
      <c r="CM2" s="61">
        <v>2.1384669999999999</v>
      </c>
      <c r="CN2" s="61">
        <v>2604.2377999999999</v>
      </c>
      <c r="CO2" s="61">
        <v>4515.2875999999997</v>
      </c>
      <c r="CP2" s="61">
        <v>2475.9337999999998</v>
      </c>
      <c r="CQ2" s="61">
        <v>902.13306</v>
      </c>
      <c r="CR2" s="61">
        <v>482.51186999999999</v>
      </c>
      <c r="CS2" s="61">
        <v>559.39649999999995</v>
      </c>
      <c r="CT2" s="61">
        <v>2531.6223</v>
      </c>
      <c r="CU2" s="61">
        <v>1479.1514999999999</v>
      </c>
      <c r="CV2" s="61">
        <v>1733.7013999999999</v>
      </c>
      <c r="CW2" s="61">
        <v>1578.0895</v>
      </c>
      <c r="CX2" s="61">
        <v>489.2842</v>
      </c>
      <c r="CY2" s="61">
        <v>3430.8474000000001</v>
      </c>
      <c r="CZ2" s="61">
        <v>1449.9513999999999</v>
      </c>
      <c r="DA2" s="61">
        <v>3933.2885999999999</v>
      </c>
      <c r="DB2" s="61">
        <v>3840.3948</v>
      </c>
      <c r="DC2" s="61">
        <v>5203.0043999999998</v>
      </c>
      <c r="DD2" s="61">
        <v>7753.6570000000002</v>
      </c>
      <c r="DE2" s="61">
        <v>1808.8739</v>
      </c>
      <c r="DF2" s="61">
        <v>4063.2935000000002</v>
      </c>
      <c r="DG2" s="61">
        <v>1852.1927000000001</v>
      </c>
      <c r="DH2" s="61">
        <v>137.32409999999999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28.339521000000001</v>
      </c>
      <c r="B6">
        <f>BB2</f>
        <v>7.9695780000000003</v>
      </c>
      <c r="C6">
        <f>BC2</f>
        <v>9.4072820000000004</v>
      </c>
      <c r="D6">
        <f>BD2</f>
        <v>10.955679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23164</v>
      </c>
      <c r="C2" s="56">
        <f ca="1">YEAR(TODAY())-YEAR(B2)+IF(TODAY()&gt;=DATE(YEAR(TODAY()),MONTH(B2),DAY(B2)),0,-1)</f>
        <v>60</v>
      </c>
      <c r="E2" s="52">
        <v>170.1</v>
      </c>
      <c r="F2" s="53" t="s">
        <v>39</v>
      </c>
      <c r="G2" s="52">
        <v>59.8</v>
      </c>
      <c r="H2" s="51" t="s">
        <v>41</v>
      </c>
      <c r="I2" s="72">
        <f>ROUND(G3/E3^2,1)</f>
        <v>20.7</v>
      </c>
    </row>
    <row r="3" spans="1:9" x14ac:dyDescent="0.3">
      <c r="E3" s="51">
        <f>E2/100</f>
        <v>1.7009999999999998</v>
      </c>
      <c r="F3" s="51" t="s">
        <v>40</v>
      </c>
      <c r="G3" s="51">
        <f>G2</f>
        <v>59.8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45140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석광용, ID : H1800202)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08월 02일 12:25:10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30" sqref="Y3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45140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170.1</v>
      </c>
      <c r="L12" s="129"/>
      <c r="M12" s="122">
        <f>'개인정보 및 신체계측 입력'!G2</f>
        <v>59.8</v>
      </c>
      <c r="N12" s="123"/>
      <c r="O12" s="118" t="s">
        <v>271</v>
      </c>
      <c r="P12" s="112"/>
      <c r="Q12" s="115">
        <f>'개인정보 및 신체계측 입력'!I2</f>
        <v>20.7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석광용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76.123999999999995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7.8390000000000004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16.036000000000001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9.3000000000000007</v>
      </c>
      <c r="L72" s="36" t="s">
        <v>53</v>
      </c>
      <c r="M72" s="36">
        <f>ROUND('DRIs DATA'!K8,1)</f>
        <v>5.0999999999999996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46.92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99.89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48.73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85.78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49.95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244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93.88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2023-08-02T03:27:42Z</dcterms:modified>
</cp:coreProperties>
</file>