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 (1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<sst xmlns="http://schemas.openxmlformats.org/spreadsheetml/2006/main" count="692" uniqueCount="367">
  <si>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</si>
  <si>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</si>
  <si>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</si>
  <si>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</si>
  <si>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</si>
  <si>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</si>
  <si>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</si>
  <si>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</si>
  <si>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</si>
  <si>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</si>
  <si>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</si>
  <si>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</si>
  <si>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</si>
  <si>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</si>
  <si>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</si>
  <si>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</si>
  <si>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</si>
  <si>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</si>
  <si>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</si>
  <si>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</si>
  <si>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</si>
  <si>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</si>
  <si>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</si>
  <si>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</si>
  <si>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</si>
  <si>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</si>
  <si>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</si>
  <si>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</si>
  <si>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</si>
  <si>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</si>
  <si>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</si>
  <si>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</si>
  <si>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</si>
  <si>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</si>
  <si>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</si>
  <si>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</si>
  <si>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</si>
  <si>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</si>
  <si>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</si>
  <si>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</si>
  <si>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</si>
  <si>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</si>
  <si>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</si>
  <si>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</si>
  <si>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</si>
  <si>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</si>
  <si>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</si>
  <si>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</si>
  <si>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</si>
  <si>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</si>
  <si>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</si>
  <si>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</si>
  <si>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</si>
  <si>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</si>
  <si>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</si>
  <si>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</si>
  <si>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</si>
  <si>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</si>
  <si>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</si>
  <si>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</si>
  <si>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</si>
  <si>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</si>
  <si>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</si>
  <si>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</si>
  <si>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</si>
  <si>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</si>
  <si>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</si>
  <si>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</si>
  <si>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</si>
  <si>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</si>
  <si>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</si>
  <si>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</si>
  <si>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</si>
  <si>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</si>
  <si>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</si>
  <si>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</si>
  <si>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</si>
  <si>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</si>
  <si>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</si>
  <si>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</si>
  <si>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</si>
  <si>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</si>
  <si>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</si>
  <si>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</si>
  <si>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</si>
  <si>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</si>
  <si>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</si>
  <si>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</si>
  <si>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</si>
  <si>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</si>
  <si>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</si>
  <si>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</si>
  <si>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</si>
  <si>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</si>
  <si>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</si>
  <si>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</si>
  <si>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</si>
  <si>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</si>
  <si>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</si>
  <si>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</si>
  <si>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</si>
  <si>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</si>
  <si>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</si>
  <si>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</si>
  <si>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</si>
  <si>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</si>
  <si>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</si>
  <si>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</si>
  <si>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</si>
  <si>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</si>
  <si>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</si>
  <si>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</si>
  <si>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</si>
  <si>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</si>
  <si>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</si>
  <si>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</si>
  <si>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</si>
  <si>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</si>
  <si>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</si>
  <si>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</si>
  <si>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</si>
  <si>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</si>
  <si>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</si>
  <si>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</si>
  <si>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</si>
  <si>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</si>
  <si>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</si>
  <si>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</si>
  <si>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</si>
  <si>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</si>
  <si>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</si>
  <si>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</si>
  <si>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</si>
  <si>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</si>
  <si>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</si>
  <si>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</si>
  <si>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</si>
  <si>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</si>
  <si>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</si>
  <si>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</si>
  <si>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</si>
  <si>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</si>
  <si>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</si>
  <si>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</si>
  <si>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</si>
  <si>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</si>
  <si>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</si>
  <si>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</si>
  <si>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</si>
  <si>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</si>
  <si>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</si>
  <si>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</si>
  <si>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</si>
  <si>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</si>
  <si>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</si>
  <si>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</si>
  <si>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</si>
  <si>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</si>
  <si>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</si>
  <si>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</si>
  <si>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</si>
  <si>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</si>
  <si>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</si>
  <si>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</si>
  <si>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</si>
  <si>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</si>
  <si>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</si>
  <si>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</si>
  <si>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</si>
  <si>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</si>
  <si>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</si>
  <si>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</si>
  <si>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</si>
  <si>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</si>
  <si>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</si>
  <si>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</si>
  <si>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</si>
  <si>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</si>
  <si>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</si>
  <si>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</si>
  <si>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</si>
  <si>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</si>
  <si>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</si>
  <si>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</si>
  <si>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</si>
  <si>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</si>
  <si>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</si>
  <si>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</si>
  <si>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</si>
  <si>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</si>
  <si>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</si>
  <si>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</si>
  <si>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</si>
  <si>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</si>
  <si>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</si>
  <si>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</si>
  <si>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</si>
  <si>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</si>
  <si>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</si>
  <si>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</si>
  <si>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</si>
  <si>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</si>
  <si>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</si>
  <si>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</si>
  <si>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</si>
  <si>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</si>
  <si>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</si>
  <si>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</si>
  <si>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</si>
  <si>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</si>
  <si>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</si>
  <si>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</si>
  <si>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</si>
  <si>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</si>
  <si>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</si>
  <si>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</si>
  <si>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</si>
  <si>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</si>
  <si>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</si>
  <si>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</si>
  <si>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</si>
  <si>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</si>
  <si>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</si>
  <si>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</si>
  <si>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</si>
  <si>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</si>
  <si>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</si>
  <si>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</si>
  <si>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</si>
  <si>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</si>
  <si>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</si>
  <si>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</si>
  <si>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</si>
  <si>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</si>
  <si>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</si>
  <si>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</si>
  <si>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</si>
  <si>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</si>
  <si>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</si>
  <si>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</si>
  <si>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</si>
  <si>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</si>
  <si>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</si>
  <si>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</si>
  <si>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</si>
  <si>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</si>
  <si>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</si>
  <si>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</si>
  <si>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</si>
  <si>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</si>
  <si>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</si>
  <si>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</si>
  <si>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</si>
  <si>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</si>
  <si>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</si>
  <si>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</si>
  <si>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</si>
  <si>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</si>
  <si>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</si>
  <si>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</si>
  <si>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</si>
  <si>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</si>
  <si>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</si>
  <si>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</si>
  <si>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</si>
  <si>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</si>
  <si>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</si>
  <si>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</si>
  <si>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</si>
  <si>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</si>
  <si>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</si>
  <si>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</si>
  <si>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</si>
  <si>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</si>
  <si>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</si>
  <si>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</si>
  <si>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</si>
  <si>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충분섭취량</t>
    <phoneticPr fontId="1" type="noConversion"/>
  </si>
  <si>
    <t>평균필요량</t>
    <phoneticPr fontId="1" type="noConversion"/>
  </si>
  <si>
    <t>불포화지방산</t>
    <phoneticPr fontId="1" type="noConversion"/>
  </si>
  <si>
    <t>n-3불포화</t>
    <phoneticPr fontId="1" type="noConversion"/>
  </si>
  <si>
    <t>M</t>
  </si>
  <si>
    <t>염소</t>
    <phoneticPr fontId="1" type="noConversion"/>
  </si>
  <si>
    <t>에너지(kcal)</t>
    <phoneticPr fontId="1" type="noConversion"/>
  </si>
  <si>
    <t>상한섭취량</t>
    <phoneticPr fontId="1" type="noConversion"/>
  </si>
  <si>
    <t>비타민D</t>
    <phoneticPr fontId="1" type="noConversion"/>
  </si>
  <si>
    <t>티아민</t>
    <phoneticPr fontId="1" type="noConversion"/>
  </si>
  <si>
    <t>몰리브덴</t>
    <phoneticPr fontId="1" type="noConversion"/>
  </si>
  <si>
    <t>H1800203</t>
  </si>
  <si>
    <t>김성원</t>
  </si>
  <si>
    <t>정보</t>
    <phoneticPr fontId="1" type="noConversion"/>
  </si>
  <si>
    <t>(설문지 : FFQ 95문항 설문지, 사용자 : 김성원, ID : H1800203)</t>
  </si>
  <si>
    <t>출력시각</t>
    <phoneticPr fontId="1" type="noConversion"/>
  </si>
  <si>
    <t>2023년 08월 02일 13:37:02</t>
  </si>
  <si>
    <t>다량영양소</t>
    <phoneticPr fontId="1" type="noConversion"/>
  </si>
  <si>
    <t>열량영양소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</si>
  <si>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</si>
  <si>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</si>
  <si>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</si>
  <si>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</si>
  <si>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</si>
  <si>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</si>
  <si>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</si>
  <si>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</si>
  <si>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</si>
  <si>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</si>
  <si>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</si>
  <si>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</si>
  <si>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</si>
  <si>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</si>
  <si>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</si>
  <si>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</si>
  <si>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</si>
  <si>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</si>
  <si>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</si>
  <si>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</si>
  <si>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</si>
  <si>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</si>
  <si>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</si>
  <si>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</si>
  <si>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</si>
  <si>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</si>
  <si>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</si>
  <si>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</si>
  <si>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</si>
  <si>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평균필요량</t>
    <phoneticPr fontId="1" type="noConversion"/>
  </si>
  <si>
    <t>충분섭취량</t>
    <phoneticPr fontId="1" type="noConversion"/>
  </si>
  <si>
    <t>평균필요량</t>
    <phoneticPr fontId="1" type="noConversion"/>
  </si>
  <si>
    <t>충분섭취량</t>
    <phoneticPr fontId="1" type="noConversion"/>
  </si>
  <si>
    <t>섭취량</t>
    <phoneticPr fontId="1" type="noConversion"/>
  </si>
  <si>
    <t>평균필요량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</si>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</sst>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98.496979999999994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867360"/>
        <c:axId val="559837096"/>
      </c:barChart>
      <c:catAx>
        <c:axId val="57186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837096"/>
        <c:crosses val="autoZero"/>
        <c:auto val="1"/>
        <c:lblAlgn val="ctr"/>
        <c:lblOffset val="100"/>
        <c:noMultiLvlLbl val="0"/>
      </c:catAx>
      <c:valAx>
        <c:axId val="55983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86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2.7531146999999998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7589480"/>
        <c:axId val="677591832"/>
      </c:barChart>
      <c:catAx>
        <c:axId val="677589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7591832"/>
        <c:crosses val="autoZero"/>
        <c:auto val="1"/>
        <c:lblAlgn val="ctr"/>
        <c:lblOffset val="100"/>
        <c:noMultiLvlLbl val="0"/>
      </c:catAx>
      <c:valAx>
        <c:axId val="677591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7589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1.1735629000000001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153776"/>
        <c:axId val="184154560"/>
      </c:barChart>
      <c:catAx>
        <c:axId val="18415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154560"/>
        <c:crosses val="autoZero"/>
        <c:auto val="1"/>
        <c:lblAlgn val="ctr"/>
        <c:lblOffset val="100"/>
        <c:noMultiLvlLbl val="0"/>
      </c:catAx>
      <c:valAx>
        <c:axId val="184154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15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1330.1715999999999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1850280"/>
        <c:axId val="721848320"/>
      </c:barChart>
      <c:catAx>
        <c:axId val="721850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848320"/>
        <c:crosses val="autoZero"/>
        <c:auto val="1"/>
        <c:lblAlgn val="ctr"/>
        <c:lblOffset val="100"/>
        <c:noMultiLvlLbl val="0"/>
      </c:catAx>
      <c:valAx>
        <c:axId val="721848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1850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3780.3227999999999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1849888"/>
        <c:axId val="721846752"/>
      </c:barChart>
      <c:catAx>
        <c:axId val="72184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846752"/>
        <c:crosses val="autoZero"/>
        <c:auto val="1"/>
        <c:lblAlgn val="ctr"/>
        <c:lblOffset val="100"/>
        <c:noMultiLvlLbl val="0"/>
      </c:catAx>
      <c:valAx>
        <c:axId val="7218467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184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177.83074999999999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1847536"/>
        <c:axId val="721849496"/>
      </c:barChart>
      <c:catAx>
        <c:axId val="72184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849496"/>
        <c:crosses val="autoZero"/>
        <c:auto val="1"/>
        <c:lblAlgn val="ctr"/>
        <c:lblOffset val="100"/>
        <c:noMultiLvlLbl val="0"/>
      </c:catAx>
      <c:valAx>
        <c:axId val="721849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184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138.16426000000001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418296"/>
        <c:axId val="185419472"/>
      </c:barChart>
      <c:catAx>
        <c:axId val="18541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419472"/>
        <c:crosses val="autoZero"/>
        <c:auto val="1"/>
        <c:lblAlgn val="ctr"/>
        <c:lblOffset val="100"/>
        <c:noMultiLvlLbl val="0"/>
      </c:catAx>
      <c:valAx>
        <c:axId val="185419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41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15.382394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418688"/>
        <c:axId val="185423784"/>
      </c:barChart>
      <c:catAx>
        <c:axId val="18541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423784"/>
        <c:crosses val="autoZero"/>
        <c:auto val="1"/>
        <c:lblAlgn val="ctr"/>
        <c:lblOffset val="100"/>
        <c:noMultiLvlLbl val="0"/>
      </c:catAx>
      <c:valAx>
        <c:axId val="185423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41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1787.9152999999999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419080"/>
        <c:axId val="185424960"/>
      </c:barChart>
      <c:catAx>
        <c:axId val="185419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424960"/>
        <c:crosses val="autoZero"/>
        <c:auto val="1"/>
        <c:lblAlgn val="ctr"/>
        <c:lblOffset val="100"/>
        <c:noMultiLvlLbl val="0"/>
      </c:catAx>
      <c:valAx>
        <c:axId val="1854249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419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0.1945856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419864"/>
        <c:axId val="185420256"/>
      </c:barChart>
      <c:catAx>
        <c:axId val="18541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420256"/>
        <c:crosses val="autoZero"/>
        <c:auto val="1"/>
        <c:lblAlgn val="ctr"/>
        <c:lblOffset val="100"/>
        <c:noMultiLvlLbl val="0"/>
      </c:catAx>
      <c:valAx>
        <c:axId val="185420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41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2.9776262999999998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423392"/>
        <c:axId val="185421824"/>
      </c:barChart>
      <c:catAx>
        <c:axId val="18542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421824"/>
        <c:crosses val="autoZero"/>
        <c:auto val="1"/>
        <c:lblAlgn val="ctr"/>
        <c:lblOffset val="100"/>
        <c:noMultiLvlLbl val="0"/>
      </c:catAx>
      <c:valAx>
        <c:axId val="185421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42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23.373714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835920"/>
        <c:axId val="559837488"/>
      </c:barChart>
      <c:catAx>
        <c:axId val="559835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837488"/>
        <c:crosses val="autoZero"/>
        <c:auto val="1"/>
        <c:lblAlgn val="ctr"/>
        <c:lblOffset val="100"/>
        <c:noMultiLvlLbl val="0"/>
      </c:catAx>
      <c:valAx>
        <c:axId val="559837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83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174.03796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421432"/>
        <c:axId val="185422216"/>
      </c:barChart>
      <c:catAx>
        <c:axId val="185421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422216"/>
        <c:crosses val="autoZero"/>
        <c:auto val="1"/>
        <c:lblAlgn val="ctr"/>
        <c:lblOffset val="100"/>
        <c:noMultiLvlLbl val="0"/>
      </c:catAx>
      <c:valAx>
        <c:axId val="185422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421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94.613654999999994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420648"/>
        <c:axId val="185423000"/>
      </c:barChart>
      <c:catAx>
        <c:axId val="18542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423000"/>
        <c:crosses val="autoZero"/>
        <c:auto val="1"/>
        <c:lblAlgn val="ctr"/>
        <c:lblOffset val="100"/>
        <c:noMultiLvlLbl val="0"/>
      </c:catAx>
      <c:valAx>
        <c:axId val="185423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420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8.8360000000000003</c:v>
                </c:pt>
                <c:pt idx="1">
                  <c:v>10.352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5039824"/>
        <c:axId val="185041392"/>
      </c:barChart>
      <c:catAx>
        <c:axId val="18503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041392"/>
        <c:crosses val="autoZero"/>
        <c:auto val="1"/>
        <c:lblAlgn val="ctr"/>
        <c:lblOffset val="100"/>
        <c:noMultiLvlLbl val="0"/>
      </c:catAx>
      <c:valAx>
        <c:axId val="185041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03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20.493110000000001</c:v>
                </c:pt>
                <c:pt idx="1">
                  <c:v>26.362857999999999</c:v>
                </c:pt>
                <c:pt idx="2">
                  <c:v>14.602411999999999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692.29596000000004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035512"/>
        <c:axId val="185038648"/>
      </c:barChart>
      <c:catAx>
        <c:axId val="185035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038648"/>
        <c:crosses val="autoZero"/>
        <c:auto val="1"/>
        <c:lblAlgn val="ctr"/>
        <c:lblOffset val="100"/>
        <c:noMultiLvlLbl val="0"/>
      </c:catAx>
      <c:valAx>
        <c:axId val="185038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035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22.691246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040216"/>
        <c:axId val="185036296"/>
      </c:barChart>
      <c:catAx>
        <c:axId val="185040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036296"/>
        <c:crosses val="autoZero"/>
        <c:auto val="1"/>
        <c:lblAlgn val="ctr"/>
        <c:lblOffset val="100"/>
        <c:noMultiLvlLbl val="0"/>
      </c:catAx>
      <c:valAx>
        <c:axId val="185036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040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61.637999999999998</c:v>
                </c:pt>
                <c:pt idx="1">
                  <c:v>11.853</c:v>
                </c:pt>
                <c:pt idx="2">
                  <c:v>26.509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5039432"/>
        <c:axId val="185036688"/>
      </c:barChart>
      <c:catAx>
        <c:axId val="18503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036688"/>
        <c:crosses val="autoZero"/>
        <c:auto val="1"/>
        <c:lblAlgn val="ctr"/>
        <c:lblOffset val="100"/>
        <c:noMultiLvlLbl val="0"/>
      </c:catAx>
      <c:valAx>
        <c:axId val="185036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039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1771.3407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041000"/>
        <c:axId val="185037080"/>
      </c:barChart>
      <c:catAx>
        <c:axId val="18504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037080"/>
        <c:crosses val="autoZero"/>
        <c:auto val="1"/>
        <c:lblAlgn val="ctr"/>
        <c:lblOffset val="100"/>
        <c:noMultiLvlLbl val="0"/>
      </c:catAx>
      <c:valAx>
        <c:axId val="185037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041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151.40189000000001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037472"/>
        <c:axId val="185037864"/>
      </c:barChart>
      <c:catAx>
        <c:axId val="18503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037864"/>
        <c:crosses val="autoZero"/>
        <c:auto val="1"/>
        <c:lblAlgn val="ctr"/>
        <c:lblOffset val="100"/>
        <c:noMultiLvlLbl val="0"/>
      </c:catAx>
      <c:valAx>
        <c:axId val="185037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03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588.01469999999995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362136"/>
        <c:axId val="576357824"/>
      </c:barChart>
      <c:catAx>
        <c:axId val="57636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357824"/>
        <c:crosses val="autoZero"/>
        <c:auto val="1"/>
        <c:lblAlgn val="ctr"/>
        <c:lblOffset val="100"/>
        <c:noMultiLvlLbl val="0"/>
      </c:catAx>
      <c:valAx>
        <c:axId val="576357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36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10.230931999999999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840624"/>
        <c:axId val="559841016"/>
      </c:barChart>
      <c:catAx>
        <c:axId val="55984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841016"/>
        <c:crosses val="autoZero"/>
        <c:auto val="1"/>
        <c:lblAlgn val="ctr"/>
        <c:lblOffset val="100"/>
        <c:noMultiLvlLbl val="0"/>
      </c:catAx>
      <c:valAx>
        <c:axId val="55984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84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5278.7124000000003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361744"/>
        <c:axId val="576359392"/>
      </c:barChart>
      <c:catAx>
        <c:axId val="57636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359392"/>
        <c:crosses val="autoZero"/>
        <c:auto val="1"/>
        <c:lblAlgn val="ctr"/>
        <c:lblOffset val="100"/>
        <c:noMultiLvlLbl val="0"/>
      </c:catAx>
      <c:valAx>
        <c:axId val="57635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36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17.938071999999998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358608"/>
        <c:axId val="576360960"/>
      </c:barChart>
      <c:catAx>
        <c:axId val="57635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360960"/>
        <c:crosses val="autoZero"/>
        <c:auto val="1"/>
        <c:lblAlgn val="ctr"/>
        <c:lblOffset val="100"/>
        <c:noMultiLvlLbl val="0"/>
      </c:catAx>
      <c:valAx>
        <c:axId val="576360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35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6.0674510000000001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359784"/>
        <c:axId val="576358216"/>
      </c:barChart>
      <c:catAx>
        <c:axId val="57635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358216"/>
        <c:crosses val="autoZero"/>
        <c:auto val="1"/>
        <c:lblAlgn val="ctr"/>
        <c:lblOffset val="100"/>
        <c:noMultiLvlLbl val="0"/>
      </c:catAx>
      <c:valAx>
        <c:axId val="576358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35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246.18562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838664"/>
        <c:axId val="559836312"/>
      </c:barChart>
      <c:catAx>
        <c:axId val="55983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836312"/>
        <c:crosses val="autoZero"/>
        <c:auto val="1"/>
        <c:lblAlgn val="ctr"/>
        <c:lblOffset val="100"/>
        <c:noMultiLvlLbl val="0"/>
      </c:catAx>
      <c:valAx>
        <c:axId val="559836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838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1.5255364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839840"/>
        <c:axId val="892592456"/>
      </c:barChart>
      <c:catAx>
        <c:axId val="55983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2592456"/>
        <c:crosses val="autoZero"/>
        <c:auto val="1"/>
        <c:lblAlgn val="ctr"/>
        <c:lblOffset val="100"/>
        <c:noMultiLvlLbl val="0"/>
      </c:catAx>
      <c:valAx>
        <c:axId val="892592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83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20.964727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92594416"/>
        <c:axId val="892595200"/>
      </c:barChart>
      <c:catAx>
        <c:axId val="89259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2595200"/>
        <c:crosses val="autoZero"/>
        <c:auto val="1"/>
        <c:lblAlgn val="ctr"/>
        <c:lblOffset val="100"/>
        <c:noMultiLvlLbl val="0"/>
      </c:catAx>
      <c:valAx>
        <c:axId val="89259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9259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6.0674510000000001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92589712"/>
        <c:axId val="892590104"/>
      </c:barChart>
      <c:catAx>
        <c:axId val="89258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2590104"/>
        <c:crosses val="autoZero"/>
        <c:auto val="1"/>
        <c:lblAlgn val="ctr"/>
        <c:lblOffset val="100"/>
        <c:noMultiLvlLbl val="0"/>
      </c:catAx>
      <c:valAx>
        <c:axId val="892590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9258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540.87530000000004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7586344"/>
        <c:axId val="677587128"/>
      </c:barChart>
      <c:catAx>
        <c:axId val="677586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7587128"/>
        <c:crosses val="autoZero"/>
        <c:auto val="1"/>
        <c:lblAlgn val="ctr"/>
        <c:lblOffset val="100"/>
        <c:noMultiLvlLbl val="0"/>
      </c:catAx>
      <c:valAx>
        <c:axId val="677587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7586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11.002169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7592616"/>
        <c:axId val="677593008"/>
      </c:barChart>
      <c:catAx>
        <c:axId val="677592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7593008"/>
        <c:crosses val="autoZero"/>
        <c:auto val="1"/>
        <c:lblAlgn val="ctr"/>
        <c:lblOffset val="100"/>
        <c:noMultiLvlLbl val="0"/>
      </c:catAx>
      <c:valAx>
        <c:axId val="677593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759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김성원, ID : H1800203)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08월 02일 13:37:02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1771.3407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98.496979999999994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23.373714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61.637999999999998</v>
      </c>
      <c r="G8" s="59">
        <f>'DRIs DATA 입력'!G8</f>
        <v>11.853</v>
      </c>
      <c r="H8" s="59">
        <f>'DRIs DATA 입력'!H8</f>
        <v>26.509</v>
      </c>
      <c r="I8" s="46"/>
      <c r="J8" s="59" t="s">
        <v>216</v>
      </c>
      <c r="K8" s="59">
        <f>'DRIs DATA 입력'!K8</f>
        <v>8.8360000000000003</v>
      </c>
      <c r="L8" s="59">
        <f>'DRIs DATA 입력'!L8</f>
        <v>10.352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692.29596000000004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22.691246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10.230931999999999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246.18562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151.40189000000001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1.716696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1.5255364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20.964727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6.0674510000000001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540.87530000000004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11.002169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2.7531146999999998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1.1735629000000001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588.01469999999995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1330.1715999999999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5278.7124000000003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3780.3227999999999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177.83074999999999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138.16426000000001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17.938071999999998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15.382394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1787.9152999999999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0.1945856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2.9776262999999998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174.03796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94.613654999999994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1" sqref="H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290</v>
      </c>
      <c r="B1" s="61" t="s">
        <v>291</v>
      </c>
      <c r="G1" s="62" t="s">
        <v>292</v>
      </c>
      <c r="H1" s="61" t="s">
        <v>293</v>
      </c>
    </row>
    <row r="3" spans="1:27" x14ac:dyDescent="0.3">
      <c r="A3" s="68" t="s">
        <v>294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283</v>
      </c>
      <c r="B4" s="67"/>
      <c r="C4" s="67"/>
      <c r="E4" s="69" t="s">
        <v>295</v>
      </c>
      <c r="F4" s="70"/>
      <c r="G4" s="70"/>
      <c r="H4" s="71"/>
      <c r="J4" s="69" t="s">
        <v>279</v>
      </c>
      <c r="K4" s="70"/>
      <c r="L4" s="71"/>
      <c r="N4" s="67" t="s">
        <v>296</v>
      </c>
      <c r="O4" s="67"/>
      <c r="P4" s="67"/>
      <c r="Q4" s="67"/>
      <c r="R4" s="67"/>
      <c r="S4" s="67"/>
      <c r="U4" s="67" t="s">
        <v>297</v>
      </c>
      <c r="V4" s="67"/>
      <c r="W4" s="67"/>
      <c r="X4" s="67"/>
      <c r="Y4" s="67"/>
      <c r="Z4" s="67"/>
    </row>
    <row r="5" spans="1:27" x14ac:dyDescent="0.3">
      <c r="A5" s="65"/>
      <c r="B5" s="65" t="s">
        <v>298</v>
      </c>
      <c r="C5" s="65" t="s">
        <v>276</v>
      </c>
      <c r="E5" s="65"/>
      <c r="F5" s="65" t="s">
        <v>299</v>
      </c>
      <c r="G5" s="65" t="s">
        <v>300</v>
      </c>
      <c r="H5" s="65" t="s">
        <v>301</v>
      </c>
      <c r="J5" s="65"/>
      <c r="K5" s="65" t="s">
        <v>280</v>
      </c>
      <c r="L5" s="65" t="s">
        <v>302</v>
      </c>
      <c r="N5" s="65"/>
      <c r="O5" s="65" t="s">
        <v>303</v>
      </c>
      <c r="P5" s="65" t="s">
        <v>304</v>
      </c>
      <c r="Q5" s="65" t="s">
        <v>305</v>
      </c>
      <c r="R5" s="65" t="s">
        <v>306</v>
      </c>
      <c r="S5" s="65" t="s">
        <v>307</v>
      </c>
      <c r="U5" s="65"/>
      <c r="V5" s="65" t="s">
        <v>303</v>
      </c>
      <c r="W5" s="65" t="s">
        <v>308</v>
      </c>
      <c r="X5" s="65" t="s">
        <v>309</v>
      </c>
      <c r="Y5" s="65" t="s">
        <v>310</v>
      </c>
      <c r="Z5" s="65" t="s">
        <v>311</v>
      </c>
    </row>
    <row r="6" spans="1:27" x14ac:dyDescent="0.3">
      <c r="A6" s="65" t="s">
        <v>312</v>
      </c>
      <c r="B6" s="65">
        <v>2000</v>
      </c>
      <c r="C6" s="65">
        <v>1771.3407</v>
      </c>
      <c r="E6" s="65" t="s">
        <v>313</v>
      </c>
      <c r="F6" s="65">
        <v>55</v>
      </c>
      <c r="G6" s="65">
        <v>15</v>
      </c>
      <c r="H6" s="65">
        <v>7</v>
      </c>
      <c r="J6" s="65" t="s">
        <v>314</v>
      </c>
      <c r="K6" s="65">
        <v>0.1</v>
      </c>
      <c r="L6" s="65">
        <v>4</v>
      </c>
      <c r="N6" s="65" t="s">
        <v>315</v>
      </c>
      <c r="O6" s="65">
        <v>45</v>
      </c>
      <c r="P6" s="65">
        <v>55</v>
      </c>
      <c r="Q6" s="65">
        <v>0</v>
      </c>
      <c r="R6" s="65">
        <v>0</v>
      </c>
      <c r="S6" s="65">
        <v>98.496979999999994</v>
      </c>
      <c r="U6" s="65" t="s">
        <v>316</v>
      </c>
      <c r="V6" s="65">
        <v>0</v>
      </c>
      <c r="W6" s="65">
        <v>0</v>
      </c>
      <c r="X6" s="65">
        <v>25</v>
      </c>
      <c r="Y6" s="65">
        <v>0</v>
      </c>
      <c r="Z6" s="65">
        <v>23.373714</v>
      </c>
    </row>
    <row r="7" spans="1:27" x14ac:dyDescent="0.3">
      <c r="E7" s="65" t="s">
        <v>317</v>
      </c>
      <c r="F7" s="65">
        <v>65</v>
      </c>
      <c r="G7" s="65">
        <v>30</v>
      </c>
      <c r="H7" s="65">
        <v>20</v>
      </c>
      <c r="J7" s="65" t="s">
        <v>318</v>
      </c>
      <c r="K7" s="65">
        <v>1</v>
      </c>
      <c r="L7" s="65">
        <v>10</v>
      </c>
    </row>
    <row r="8" spans="1:27" x14ac:dyDescent="0.3">
      <c r="E8" s="65" t="s">
        <v>319</v>
      </c>
      <c r="F8" s="65">
        <v>61.637999999999998</v>
      </c>
      <c r="G8" s="65">
        <v>11.853</v>
      </c>
      <c r="H8" s="65">
        <v>26.509</v>
      </c>
      <c r="J8" s="65" t="s">
        <v>320</v>
      </c>
      <c r="K8" s="65">
        <v>8.8360000000000003</v>
      </c>
      <c r="L8" s="65">
        <v>10.352</v>
      </c>
    </row>
    <row r="13" spans="1:27" x14ac:dyDescent="0.3">
      <c r="A13" s="66" t="s">
        <v>321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322</v>
      </c>
      <c r="B14" s="67"/>
      <c r="C14" s="67"/>
      <c r="D14" s="67"/>
      <c r="E14" s="67"/>
      <c r="F14" s="67"/>
      <c r="H14" s="67" t="s">
        <v>323</v>
      </c>
      <c r="I14" s="67"/>
      <c r="J14" s="67"/>
      <c r="K14" s="67"/>
      <c r="L14" s="67"/>
      <c r="M14" s="67"/>
      <c r="O14" s="67" t="s">
        <v>285</v>
      </c>
      <c r="P14" s="67"/>
      <c r="Q14" s="67"/>
      <c r="R14" s="67"/>
      <c r="S14" s="67"/>
      <c r="T14" s="67"/>
      <c r="V14" s="67" t="s">
        <v>324</v>
      </c>
      <c r="W14" s="67"/>
      <c r="X14" s="67"/>
      <c r="Y14" s="67"/>
      <c r="Z14" s="67"/>
      <c r="AA14" s="67"/>
    </row>
    <row r="15" spans="1:27" x14ac:dyDescent="0.3">
      <c r="A15" s="65"/>
      <c r="B15" s="65" t="s">
        <v>325</v>
      </c>
      <c r="C15" s="65" t="s">
        <v>304</v>
      </c>
      <c r="D15" s="65" t="s">
        <v>326</v>
      </c>
      <c r="E15" s="65" t="s">
        <v>306</v>
      </c>
      <c r="F15" s="65" t="s">
        <v>276</v>
      </c>
      <c r="H15" s="65"/>
      <c r="I15" s="65" t="s">
        <v>327</v>
      </c>
      <c r="J15" s="65" t="s">
        <v>308</v>
      </c>
      <c r="K15" s="65" t="s">
        <v>328</v>
      </c>
      <c r="L15" s="65" t="s">
        <v>306</v>
      </c>
      <c r="M15" s="65" t="s">
        <v>329</v>
      </c>
      <c r="O15" s="65"/>
      <c r="P15" s="65" t="s">
        <v>330</v>
      </c>
      <c r="Q15" s="65" t="s">
        <v>304</v>
      </c>
      <c r="R15" s="65" t="s">
        <v>328</v>
      </c>
      <c r="S15" s="65" t="s">
        <v>306</v>
      </c>
      <c r="T15" s="65" t="s">
        <v>307</v>
      </c>
      <c r="V15" s="65"/>
      <c r="W15" s="65" t="s">
        <v>303</v>
      </c>
      <c r="X15" s="65" t="s">
        <v>304</v>
      </c>
      <c r="Y15" s="65" t="s">
        <v>305</v>
      </c>
      <c r="Z15" s="65" t="s">
        <v>310</v>
      </c>
      <c r="AA15" s="65" t="s">
        <v>311</v>
      </c>
    </row>
    <row r="16" spans="1:27" x14ac:dyDescent="0.3">
      <c r="A16" s="65" t="s">
        <v>331</v>
      </c>
      <c r="B16" s="65">
        <v>500</v>
      </c>
      <c r="C16" s="65">
        <v>700</v>
      </c>
      <c r="D16" s="65">
        <v>0</v>
      </c>
      <c r="E16" s="65">
        <v>3000</v>
      </c>
      <c r="F16" s="65">
        <v>692.29596000000004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22.691246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10.230931999999999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246.18562</v>
      </c>
    </row>
    <row r="23" spans="1:62" x14ac:dyDescent="0.3">
      <c r="A23" s="66" t="s">
        <v>332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333</v>
      </c>
      <c r="B24" s="67"/>
      <c r="C24" s="67"/>
      <c r="D24" s="67"/>
      <c r="E24" s="67"/>
      <c r="F24" s="67"/>
      <c r="H24" s="67" t="s">
        <v>286</v>
      </c>
      <c r="I24" s="67"/>
      <c r="J24" s="67"/>
      <c r="K24" s="67"/>
      <c r="L24" s="67"/>
      <c r="M24" s="67"/>
      <c r="O24" s="67" t="s">
        <v>334</v>
      </c>
      <c r="P24" s="67"/>
      <c r="Q24" s="67"/>
      <c r="R24" s="67"/>
      <c r="S24" s="67"/>
      <c r="T24" s="67"/>
      <c r="V24" s="67" t="s">
        <v>335</v>
      </c>
      <c r="W24" s="67"/>
      <c r="X24" s="67"/>
      <c r="Y24" s="67"/>
      <c r="Z24" s="67"/>
      <c r="AA24" s="67"/>
      <c r="AC24" s="67" t="s">
        <v>336</v>
      </c>
      <c r="AD24" s="67"/>
      <c r="AE24" s="67"/>
      <c r="AF24" s="67"/>
      <c r="AG24" s="67"/>
      <c r="AH24" s="67"/>
      <c r="AJ24" s="67" t="s">
        <v>337</v>
      </c>
      <c r="AK24" s="67"/>
      <c r="AL24" s="67"/>
      <c r="AM24" s="67"/>
      <c r="AN24" s="67"/>
      <c r="AO24" s="67"/>
      <c r="AQ24" s="67" t="s">
        <v>338</v>
      </c>
      <c r="AR24" s="67"/>
      <c r="AS24" s="67"/>
      <c r="AT24" s="67"/>
      <c r="AU24" s="67"/>
      <c r="AV24" s="67"/>
      <c r="AX24" s="67" t="s">
        <v>339</v>
      </c>
      <c r="AY24" s="67"/>
      <c r="AZ24" s="67"/>
      <c r="BA24" s="67"/>
      <c r="BB24" s="67"/>
      <c r="BC24" s="67"/>
      <c r="BE24" s="67" t="s">
        <v>340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303</v>
      </c>
      <c r="C25" s="65" t="s">
        <v>341</v>
      </c>
      <c r="D25" s="65" t="s">
        <v>342</v>
      </c>
      <c r="E25" s="65" t="s">
        <v>343</v>
      </c>
      <c r="F25" s="65" t="s">
        <v>307</v>
      </c>
      <c r="H25" s="65"/>
      <c r="I25" s="65" t="s">
        <v>303</v>
      </c>
      <c r="J25" s="65" t="s">
        <v>304</v>
      </c>
      <c r="K25" s="65" t="s">
        <v>309</v>
      </c>
      <c r="L25" s="65" t="s">
        <v>344</v>
      </c>
      <c r="M25" s="65" t="s">
        <v>345</v>
      </c>
      <c r="O25" s="65"/>
      <c r="P25" s="65" t="s">
        <v>278</v>
      </c>
      <c r="Q25" s="65" t="s">
        <v>341</v>
      </c>
      <c r="R25" s="65" t="s">
        <v>342</v>
      </c>
      <c r="S25" s="65" t="s">
        <v>306</v>
      </c>
      <c r="T25" s="65" t="s">
        <v>307</v>
      </c>
      <c r="V25" s="65"/>
      <c r="W25" s="65" t="s">
        <v>303</v>
      </c>
      <c r="X25" s="65" t="s">
        <v>308</v>
      </c>
      <c r="Y25" s="65" t="s">
        <v>277</v>
      </c>
      <c r="Z25" s="65" t="s">
        <v>343</v>
      </c>
      <c r="AA25" s="65" t="s">
        <v>307</v>
      </c>
      <c r="AC25" s="65"/>
      <c r="AD25" s="65" t="s">
        <v>303</v>
      </c>
      <c r="AE25" s="65" t="s">
        <v>346</v>
      </c>
      <c r="AF25" s="65" t="s">
        <v>328</v>
      </c>
      <c r="AG25" s="65" t="s">
        <v>284</v>
      </c>
      <c r="AH25" s="65" t="s">
        <v>307</v>
      </c>
      <c r="AJ25" s="65"/>
      <c r="AK25" s="65" t="s">
        <v>325</v>
      </c>
      <c r="AL25" s="65" t="s">
        <v>304</v>
      </c>
      <c r="AM25" s="65" t="s">
        <v>342</v>
      </c>
      <c r="AN25" s="65" t="s">
        <v>343</v>
      </c>
      <c r="AO25" s="65" t="s">
        <v>307</v>
      </c>
      <c r="AQ25" s="65"/>
      <c r="AR25" s="65" t="s">
        <v>303</v>
      </c>
      <c r="AS25" s="65" t="s">
        <v>304</v>
      </c>
      <c r="AT25" s="65" t="s">
        <v>328</v>
      </c>
      <c r="AU25" s="65" t="s">
        <v>343</v>
      </c>
      <c r="AV25" s="65" t="s">
        <v>311</v>
      </c>
      <c r="AX25" s="65"/>
      <c r="AY25" s="65" t="s">
        <v>278</v>
      </c>
      <c r="AZ25" s="65" t="s">
        <v>346</v>
      </c>
      <c r="BA25" s="65" t="s">
        <v>328</v>
      </c>
      <c r="BB25" s="65" t="s">
        <v>306</v>
      </c>
      <c r="BC25" s="65" t="s">
        <v>347</v>
      </c>
      <c r="BE25" s="65"/>
      <c r="BF25" s="65" t="s">
        <v>278</v>
      </c>
      <c r="BG25" s="65" t="s">
        <v>346</v>
      </c>
      <c r="BH25" s="65" t="s">
        <v>328</v>
      </c>
      <c r="BI25" s="65" t="s">
        <v>306</v>
      </c>
      <c r="BJ25" s="65" t="s">
        <v>307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151.40189000000001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1.716696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1.5255364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20.964727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6.0674510000000001</v>
      </c>
      <c r="AJ26" s="65" t="s">
        <v>348</v>
      </c>
      <c r="AK26" s="65">
        <v>320</v>
      </c>
      <c r="AL26" s="65">
        <v>400</v>
      </c>
      <c r="AM26" s="65">
        <v>0</v>
      </c>
      <c r="AN26" s="65">
        <v>1000</v>
      </c>
      <c r="AO26" s="65">
        <v>540.87530000000004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11.002169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2.7531146999999998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1.1735629000000001</v>
      </c>
    </row>
    <row r="33" spans="1:68" x14ac:dyDescent="0.3">
      <c r="A33" s="66" t="s">
        <v>349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350</v>
      </c>
      <c r="B34" s="67"/>
      <c r="C34" s="67"/>
      <c r="D34" s="67"/>
      <c r="E34" s="67"/>
      <c r="F34" s="67"/>
      <c r="H34" s="67" t="s">
        <v>351</v>
      </c>
      <c r="I34" s="67"/>
      <c r="J34" s="67"/>
      <c r="K34" s="67"/>
      <c r="L34" s="67"/>
      <c r="M34" s="67"/>
      <c r="O34" s="67" t="s">
        <v>352</v>
      </c>
      <c r="P34" s="67"/>
      <c r="Q34" s="67"/>
      <c r="R34" s="67"/>
      <c r="S34" s="67"/>
      <c r="T34" s="67"/>
      <c r="V34" s="67" t="s">
        <v>353</v>
      </c>
      <c r="W34" s="67"/>
      <c r="X34" s="67"/>
      <c r="Y34" s="67"/>
      <c r="Z34" s="67"/>
      <c r="AA34" s="67"/>
      <c r="AC34" s="67" t="s">
        <v>282</v>
      </c>
      <c r="AD34" s="67"/>
      <c r="AE34" s="67"/>
      <c r="AF34" s="67"/>
      <c r="AG34" s="67"/>
      <c r="AH34" s="67"/>
      <c r="AJ34" s="67" t="s">
        <v>354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327</v>
      </c>
      <c r="C35" s="65" t="s">
        <v>304</v>
      </c>
      <c r="D35" s="65" t="s">
        <v>328</v>
      </c>
      <c r="E35" s="65" t="s">
        <v>343</v>
      </c>
      <c r="F35" s="65" t="s">
        <v>311</v>
      </c>
      <c r="H35" s="65"/>
      <c r="I35" s="65" t="s">
        <v>303</v>
      </c>
      <c r="J35" s="65" t="s">
        <v>341</v>
      </c>
      <c r="K35" s="65" t="s">
        <v>328</v>
      </c>
      <c r="L35" s="65" t="s">
        <v>284</v>
      </c>
      <c r="M35" s="65" t="s">
        <v>329</v>
      </c>
      <c r="O35" s="65"/>
      <c r="P35" s="65" t="s">
        <v>327</v>
      </c>
      <c r="Q35" s="65" t="s">
        <v>304</v>
      </c>
      <c r="R35" s="65" t="s">
        <v>328</v>
      </c>
      <c r="S35" s="65" t="s">
        <v>343</v>
      </c>
      <c r="T35" s="65" t="s">
        <v>347</v>
      </c>
      <c r="V35" s="65"/>
      <c r="W35" s="65" t="s">
        <v>303</v>
      </c>
      <c r="X35" s="65" t="s">
        <v>308</v>
      </c>
      <c r="Y35" s="65" t="s">
        <v>328</v>
      </c>
      <c r="Z35" s="65" t="s">
        <v>306</v>
      </c>
      <c r="AA35" s="65" t="s">
        <v>307</v>
      </c>
      <c r="AC35" s="65"/>
      <c r="AD35" s="65" t="s">
        <v>303</v>
      </c>
      <c r="AE35" s="65" t="s">
        <v>308</v>
      </c>
      <c r="AF35" s="65" t="s">
        <v>342</v>
      </c>
      <c r="AG35" s="65" t="s">
        <v>310</v>
      </c>
      <c r="AH35" s="65" t="s">
        <v>329</v>
      </c>
      <c r="AJ35" s="65"/>
      <c r="AK35" s="65" t="s">
        <v>327</v>
      </c>
      <c r="AL35" s="65" t="s">
        <v>308</v>
      </c>
      <c r="AM35" s="65" t="s">
        <v>328</v>
      </c>
      <c r="AN35" s="65" t="s">
        <v>284</v>
      </c>
      <c r="AO35" s="65" t="s">
        <v>311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588.01469999999995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1330.1715999999999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5278.7124000000003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3780.3227999999999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177.83074999999999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138.16426000000001</v>
      </c>
    </row>
    <row r="43" spans="1:68" x14ac:dyDescent="0.3">
      <c r="A43" s="66" t="s">
        <v>355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356</v>
      </c>
      <c r="B44" s="67"/>
      <c r="C44" s="67"/>
      <c r="D44" s="67"/>
      <c r="E44" s="67"/>
      <c r="F44" s="67"/>
      <c r="H44" s="67" t="s">
        <v>357</v>
      </c>
      <c r="I44" s="67"/>
      <c r="J44" s="67"/>
      <c r="K44" s="67"/>
      <c r="L44" s="67"/>
      <c r="M44" s="67"/>
      <c r="O44" s="67" t="s">
        <v>358</v>
      </c>
      <c r="P44" s="67"/>
      <c r="Q44" s="67"/>
      <c r="R44" s="67"/>
      <c r="S44" s="67"/>
      <c r="T44" s="67"/>
      <c r="V44" s="67" t="s">
        <v>359</v>
      </c>
      <c r="W44" s="67"/>
      <c r="X44" s="67"/>
      <c r="Y44" s="67"/>
      <c r="Z44" s="67"/>
      <c r="AA44" s="67"/>
      <c r="AC44" s="67" t="s">
        <v>360</v>
      </c>
      <c r="AD44" s="67"/>
      <c r="AE44" s="67"/>
      <c r="AF44" s="67"/>
      <c r="AG44" s="67"/>
      <c r="AH44" s="67"/>
      <c r="AJ44" s="67" t="s">
        <v>361</v>
      </c>
      <c r="AK44" s="67"/>
      <c r="AL44" s="67"/>
      <c r="AM44" s="67"/>
      <c r="AN44" s="67"/>
      <c r="AO44" s="67"/>
      <c r="AQ44" s="67" t="s">
        <v>362</v>
      </c>
      <c r="AR44" s="67"/>
      <c r="AS44" s="67"/>
      <c r="AT44" s="67"/>
      <c r="AU44" s="67"/>
      <c r="AV44" s="67"/>
      <c r="AX44" s="67" t="s">
        <v>287</v>
      </c>
      <c r="AY44" s="67"/>
      <c r="AZ44" s="67"/>
      <c r="BA44" s="67"/>
      <c r="BB44" s="67"/>
      <c r="BC44" s="67"/>
      <c r="BE44" s="67" t="s">
        <v>363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303</v>
      </c>
      <c r="C45" s="65" t="s">
        <v>304</v>
      </c>
      <c r="D45" s="65" t="s">
        <v>305</v>
      </c>
      <c r="E45" s="65" t="s">
        <v>343</v>
      </c>
      <c r="F45" s="65" t="s">
        <v>345</v>
      </c>
      <c r="H45" s="65"/>
      <c r="I45" s="65" t="s">
        <v>278</v>
      </c>
      <c r="J45" s="65" t="s">
        <v>341</v>
      </c>
      <c r="K45" s="65" t="s">
        <v>328</v>
      </c>
      <c r="L45" s="65" t="s">
        <v>343</v>
      </c>
      <c r="M45" s="65" t="s">
        <v>307</v>
      </c>
      <c r="O45" s="65"/>
      <c r="P45" s="65" t="s">
        <v>303</v>
      </c>
      <c r="Q45" s="65" t="s">
        <v>308</v>
      </c>
      <c r="R45" s="65" t="s">
        <v>277</v>
      </c>
      <c r="S45" s="65" t="s">
        <v>343</v>
      </c>
      <c r="T45" s="65" t="s">
        <v>276</v>
      </c>
      <c r="V45" s="65"/>
      <c r="W45" s="65" t="s">
        <v>303</v>
      </c>
      <c r="X45" s="65" t="s">
        <v>346</v>
      </c>
      <c r="Y45" s="65" t="s">
        <v>328</v>
      </c>
      <c r="Z45" s="65" t="s">
        <v>284</v>
      </c>
      <c r="AA45" s="65" t="s">
        <v>307</v>
      </c>
      <c r="AC45" s="65"/>
      <c r="AD45" s="65" t="s">
        <v>325</v>
      </c>
      <c r="AE45" s="65" t="s">
        <v>304</v>
      </c>
      <c r="AF45" s="65" t="s">
        <v>342</v>
      </c>
      <c r="AG45" s="65" t="s">
        <v>343</v>
      </c>
      <c r="AH45" s="65" t="s">
        <v>307</v>
      </c>
      <c r="AJ45" s="65"/>
      <c r="AK45" s="65" t="s">
        <v>303</v>
      </c>
      <c r="AL45" s="65" t="s">
        <v>304</v>
      </c>
      <c r="AM45" s="65" t="s">
        <v>328</v>
      </c>
      <c r="AN45" s="65" t="s">
        <v>343</v>
      </c>
      <c r="AO45" s="65" t="s">
        <v>311</v>
      </c>
      <c r="AQ45" s="65"/>
      <c r="AR45" s="65" t="s">
        <v>278</v>
      </c>
      <c r="AS45" s="65" t="s">
        <v>346</v>
      </c>
      <c r="AT45" s="65" t="s">
        <v>328</v>
      </c>
      <c r="AU45" s="65" t="s">
        <v>306</v>
      </c>
      <c r="AV45" s="65" t="s">
        <v>347</v>
      </c>
      <c r="AX45" s="65"/>
      <c r="AY45" s="65" t="s">
        <v>327</v>
      </c>
      <c r="AZ45" s="65" t="s">
        <v>304</v>
      </c>
      <c r="BA45" s="65" t="s">
        <v>305</v>
      </c>
      <c r="BB45" s="65" t="s">
        <v>306</v>
      </c>
      <c r="BC45" s="65" t="s">
        <v>345</v>
      </c>
      <c r="BE45" s="65"/>
      <c r="BF45" s="65" t="s">
        <v>327</v>
      </c>
      <c r="BG45" s="65" t="s">
        <v>304</v>
      </c>
      <c r="BH45" s="65" t="s">
        <v>328</v>
      </c>
      <c r="BI45" s="65" t="s">
        <v>306</v>
      </c>
      <c r="BJ45" s="65" t="s">
        <v>329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17.938071999999998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15.382394</v>
      </c>
      <c r="O46" s="65" t="s">
        <v>364</v>
      </c>
      <c r="P46" s="65">
        <v>600</v>
      </c>
      <c r="Q46" s="65">
        <v>800</v>
      </c>
      <c r="R46" s="65">
        <v>0</v>
      </c>
      <c r="S46" s="65">
        <v>10000</v>
      </c>
      <c r="T46" s="65">
        <v>1787.9152999999999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0.1945856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2.9776262999999998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174.03796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94.613654999999994</v>
      </c>
      <c r="AX46" s="65" t="s">
        <v>365</v>
      </c>
      <c r="AY46" s="65"/>
      <c r="AZ46" s="65"/>
      <c r="BA46" s="65"/>
      <c r="BB46" s="65"/>
      <c r="BC46" s="65"/>
      <c r="BE46" s="65" t="s">
        <v>366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15" sqref="D15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288</v>
      </c>
      <c r="B2" s="61" t="s">
        <v>289</v>
      </c>
      <c r="C2" s="61" t="s">
        <v>281</v>
      </c>
      <c r="D2" s="61">
        <v>74</v>
      </c>
      <c r="E2" s="61">
        <v>1771.3407</v>
      </c>
      <c r="F2" s="61">
        <v>229.02658</v>
      </c>
      <c r="G2" s="61">
        <v>44.042267000000002</v>
      </c>
      <c r="H2" s="61">
        <v>16.826134</v>
      </c>
      <c r="I2" s="61">
        <v>27.216132999999999</v>
      </c>
      <c r="J2" s="61">
        <v>98.496979999999994</v>
      </c>
      <c r="K2" s="61">
        <v>26.345312</v>
      </c>
      <c r="L2" s="61">
        <v>72.151664999999994</v>
      </c>
      <c r="M2" s="61">
        <v>23.373714</v>
      </c>
      <c r="N2" s="61">
        <v>2.6458886000000001</v>
      </c>
      <c r="O2" s="61">
        <v>13.983293</v>
      </c>
      <c r="P2" s="61">
        <v>1247.9943000000001</v>
      </c>
      <c r="Q2" s="61">
        <v>26.452839999999998</v>
      </c>
      <c r="R2" s="61">
        <v>692.29596000000004</v>
      </c>
      <c r="S2" s="61">
        <v>160.09415999999999</v>
      </c>
      <c r="T2" s="61">
        <v>6386.4165000000003</v>
      </c>
      <c r="U2" s="61">
        <v>10.230931999999999</v>
      </c>
      <c r="V2" s="61">
        <v>22.691246</v>
      </c>
      <c r="W2" s="61">
        <v>246.18562</v>
      </c>
      <c r="X2" s="61">
        <v>151.40189000000001</v>
      </c>
      <c r="Y2" s="61">
        <v>1.716696</v>
      </c>
      <c r="Z2" s="61">
        <v>1.5255364</v>
      </c>
      <c r="AA2" s="61">
        <v>20.964727</v>
      </c>
      <c r="AB2" s="61">
        <v>6.0674510000000001</v>
      </c>
      <c r="AC2" s="61">
        <v>540.87530000000004</v>
      </c>
      <c r="AD2" s="61">
        <v>11.002169</v>
      </c>
      <c r="AE2" s="61">
        <v>2.7531146999999998</v>
      </c>
      <c r="AF2" s="61">
        <v>1.1735629000000001</v>
      </c>
      <c r="AG2" s="61">
        <v>588.01469999999995</v>
      </c>
      <c r="AH2" s="61">
        <v>250.09554</v>
      </c>
      <c r="AI2" s="61">
        <v>337.91915999999998</v>
      </c>
      <c r="AJ2" s="61">
        <v>1330.1715999999999</v>
      </c>
      <c r="AK2" s="61">
        <v>5278.7124000000003</v>
      </c>
      <c r="AL2" s="61">
        <v>177.83074999999999</v>
      </c>
      <c r="AM2" s="61">
        <v>3780.3227999999999</v>
      </c>
      <c r="AN2" s="61">
        <v>138.16426000000001</v>
      </c>
      <c r="AO2" s="61">
        <v>17.938071999999998</v>
      </c>
      <c r="AP2" s="61">
        <v>11.166232000000001</v>
      </c>
      <c r="AQ2" s="61">
        <v>6.7718400000000001</v>
      </c>
      <c r="AR2" s="61">
        <v>15.382394</v>
      </c>
      <c r="AS2" s="61">
        <v>1787.9152999999999</v>
      </c>
      <c r="AT2" s="61">
        <v>0.1945856</v>
      </c>
      <c r="AU2" s="61">
        <v>2.9776262999999998</v>
      </c>
      <c r="AV2" s="61">
        <v>174.03796</v>
      </c>
      <c r="AW2" s="61">
        <v>94.613654999999994</v>
      </c>
      <c r="AX2" s="61">
        <v>0.16777691</v>
      </c>
      <c r="AY2" s="61">
        <v>1.7929366</v>
      </c>
      <c r="AZ2" s="61">
        <v>308.83643000000001</v>
      </c>
      <c r="BA2" s="61">
        <v>61.468456000000003</v>
      </c>
      <c r="BB2" s="61">
        <v>20.493110000000001</v>
      </c>
      <c r="BC2" s="61">
        <v>26.362857999999999</v>
      </c>
      <c r="BD2" s="61">
        <v>14.602411999999999</v>
      </c>
      <c r="BE2" s="61">
        <v>0.60502880000000003</v>
      </c>
      <c r="BF2" s="61">
        <v>1.3967544999999999</v>
      </c>
      <c r="BG2" s="61">
        <v>1.3877448000000001E-3</v>
      </c>
      <c r="BH2" s="61">
        <v>2.7235018E-2</v>
      </c>
      <c r="BI2" s="61">
        <v>2.0392263000000001E-2</v>
      </c>
      <c r="BJ2" s="61">
        <v>6.9246569999999993E-2</v>
      </c>
      <c r="BK2" s="61">
        <v>1.0674960000000001E-4</v>
      </c>
      <c r="BL2" s="61">
        <v>0.21400362000000001</v>
      </c>
      <c r="BM2" s="61">
        <v>4.9238796000000002</v>
      </c>
      <c r="BN2" s="61">
        <v>0.69738900000000004</v>
      </c>
      <c r="BO2" s="61">
        <v>47.598163999999997</v>
      </c>
      <c r="BP2" s="61">
        <v>11.921473499999999</v>
      </c>
      <c r="BQ2" s="61">
        <v>13.352432</v>
      </c>
      <c r="BR2" s="61">
        <v>53.299854000000003</v>
      </c>
      <c r="BS2" s="61">
        <v>19.14668</v>
      </c>
      <c r="BT2" s="61">
        <v>7.2325993000000004</v>
      </c>
      <c r="BU2" s="61">
        <v>5.9438276999999998E-2</v>
      </c>
      <c r="BV2" s="61">
        <v>0.27066990000000002</v>
      </c>
      <c r="BW2" s="61">
        <v>0.58437019999999995</v>
      </c>
      <c r="BX2" s="61">
        <v>1.9776081000000001</v>
      </c>
      <c r="BY2" s="61">
        <v>0.18209359999999999</v>
      </c>
      <c r="BZ2" s="61">
        <v>3.9898249999999999E-4</v>
      </c>
      <c r="CA2" s="61">
        <v>0.64794479999999999</v>
      </c>
      <c r="CB2" s="61">
        <v>0.19944075</v>
      </c>
      <c r="CC2" s="61">
        <v>0.39590766999999999</v>
      </c>
      <c r="CD2" s="61">
        <v>4.4888816</v>
      </c>
      <c r="CE2" s="61">
        <v>2.0763515999999999E-2</v>
      </c>
      <c r="CF2" s="61">
        <v>0.88003606000000001</v>
      </c>
      <c r="CG2" s="61">
        <v>0</v>
      </c>
      <c r="CH2" s="61">
        <v>4.1280523E-2</v>
      </c>
      <c r="CI2" s="61">
        <v>2.5329929999999999E-3</v>
      </c>
      <c r="CJ2" s="61">
        <v>9.646331</v>
      </c>
      <c r="CK2" s="61">
        <v>3.3571847999999999E-3</v>
      </c>
      <c r="CL2" s="61">
        <v>0.52609879999999998</v>
      </c>
      <c r="CM2" s="61">
        <v>4.2637672000000002</v>
      </c>
      <c r="CN2" s="61">
        <v>2543.8510000000001</v>
      </c>
      <c r="CO2" s="61">
        <v>4439.6133</v>
      </c>
      <c r="CP2" s="61">
        <v>3612.9319999999998</v>
      </c>
      <c r="CQ2" s="61">
        <v>1327.4577999999999</v>
      </c>
      <c r="CR2" s="61">
        <v>558.87572999999998</v>
      </c>
      <c r="CS2" s="61">
        <v>507.47564999999997</v>
      </c>
      <c r="CT2" s="61">
        <v>2352.6277</v>
      </c>
      <c r="CU2" s="61">
        <v>1721.0817</v>
      </c>
      <c r="CV2" s="61">
        <v>1316.1107999999999</v>
      </c>
      <c r="CW2" s="61">
        <v>2052.0410000000002</v>
      </c>
      <c r="CX2" s="61">
        <v>486.04813000000001</v>
      </c>
      <c r="CY2" s="61">
        <v>3028.6060000000002</v>
      </c>
      <c r="CZ2" s="61">
        <v>1573.662</v>
      </c>
      <c r="DA2" s="61">
        <v>3586.5178000000001</v>
      </c>
      <c r="DB2" s="61">
        <v>3391.9555999999998</v>
      </c>
      <c r="DC2" s="61">
        <v>4794.7905000000001</v>
      </c>
      <c r="DD2" s="61">
        <v>8479.402</v>
      </c>
      <c r="DE2" s="61">
        <v>2179.7964000000002</v>
      </c>
      <c r="DF2" s="61">
        <v>3097.8171000000002</v>
      </c>
      <c r="DG2" s="61">
        <v>1944.2366</v>
      </c>
      <c r="DH2" s="61">
        <v>279.08843999999999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61.468456000000003</v>
      </c>
      <c r="B6">
        <f>BB2</f>
        <v>20.493110000000001</v>
      </c>
      <c r="C6">
        <f>BC2</f>
        <v>26.362857999999999</v>
      </c>
      <c r="D6">
        <f>BD2</f>
        <v>14.602411999999999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opLeftCell="A3" workbookViewId="0">
      <selection activeCell="I35" sqref="I3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18016</v>
      </c>
      <c r="C2" s="56">
        <f ca="1">YEAR(TODAY())-YEAR(B2)+IF(TODAY()&gt;=DATE(YEAR(TODAY()),MONTH(B2),DAY(B2)),0,-1)</f>
        <v>74</v>
      </c>
      <c r="E2" s="52">
        <v>167</v>
      </c>
      <c r="F2" s="53" t="s">
        <v>39</v>
      </c>
      <c r="G2" s="52">
        <v>49.4</v>
      </c>
      <c r="H2" s="51" t="s">
        <v>41</v>
      </c>
      <c r="I2" s="72">
        <f>ROUND(G3/E3^2,1)</f>
        <v>17.7</v>
      </c>
    </row>
    <row r="3" spans="1:9" x14ac:dyDescent="0.3">
      <c r="E3" s="51">
        <f>E2/100</f>
        <v>1.67</v>
      </c>
      <c r="F3" s="51" t="s">
        <v>40</v>
      </c>
      <c r="G3" s="51">
        <f>G2</f>
        <v>49.4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45140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김성원, ID : H1800203)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08월 02일 13:37:02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30" sqref="Y3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45140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74</v>
      </c>
      <c r="G12" s="94"/>
      <c r="H12" s="94"/>
      <c r="I12" s="94"/>
      <c r="K12" s="123">
        <f>'개인정보 및 신체계측 입력'!E2</f>
        <v>167</v>
      </c>
      <c r="L12" s="124"/>
      <c r="M12" s="117">
        <f>'개인정보 및 신체계측 입력'!G2</f>
        <v>49.4</v>
      </c>
      <c r="N12" s="118"/>
      <c r="O12" s="113" t="s">
        <v>271</v>
      </c>
      <c r="P12" s="107"/>
      <c r="Q12" s="90">
        <f>'개인정보 및 신체계측 입력'!I2</f>
        <v>17.7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김성원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61.637999999999998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11.853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26.509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0.6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10.4</v>
      </c>
      <c r="L72" s="36" t="s">
        <v>53</v>
      </c>
      <c r="M72" s="36">
        <f>ROUND('DRIs DATA'!K8,1)</f>
        <v>8.8000000000000007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92.31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189.09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151.4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404.5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73.5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351.91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179.38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2023-08-02T04:42:00Z</dcterms:modified>
</cp:coreProperties>
</file>