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<sst xmlns="http://schemas.openxmlformats.org/spreadsheetml/2006/main" count="692" uniqueCount="337">
  <si>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</si>
  <si>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</si>
  <si>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</si>
  <si>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</si>
  <si>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</si>
  <si>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</si>
  <si>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</si>
  <si>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</si>
  <si>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</si>
  <si>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</si>
  <si>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</si>
  <si>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</si>
  <si>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</si>
  <si>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</si>
  <si>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</si>
  <si>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</si>
  <si>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</si>
  <si>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</si>
  <si>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</si>
  <si>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</si>
  <si>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</si>
  <si>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</si>
  <si>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</si>
  <si>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</si>
  <si>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</si>
  <si>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</si>
  <si>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</si>
  <si>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</si>
  <si>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</si>
  <si>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</si>
  <si>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</si>
  <si>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</si>
  <si>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</si>
  <si>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</si>
  <si>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</si>
  <si>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</si>
  <si>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</si>
  <si>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</si>
  <si>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</si>
  <si>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</si>
  <si>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</si>
  <si>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</si>
  <si>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</si>
  <si>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</si>
  <si>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</si>
  <si>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</si>
  <si>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</si>
  <si>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</si>
  <si>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</si>
  <si>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</si>
  <si>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</si>
  <si>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</si>
  <si>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</si>
  <si>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</si>
  <si>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</si>
  <si>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</si>
  <si>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</si>
  <si>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</si>
  <si>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</si>
  <si>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</si>
  <si>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</si>
  <si>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</si>
  <si>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</si>
  <si>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</si>
  <si>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</si>
  <si>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</si>
  <si>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</si>
  <si>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</si>
  <si>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</si>
  <si>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</si>
  <si>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</si>
  <si>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</si>
  <si>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</si>
  <si>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</si>
  <si>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</si>
  <si>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</si>
  <si>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</si>
  <si>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</si>
  <si>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</si>
  <si>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</si>
  <si>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</si>
  <si>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</si>
  <si>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</si>
  <si>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</si>
  <si>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</si>
  <si>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</si>
  <si>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</si>
  <si>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</si>
  <si>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</si>
  <si>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</si>
  <si>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</si>
  <si>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</si>
  <si>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</si>
  <si>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</si>
  <si>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</si>
  <si>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</si>
  <si>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</si>
  <si>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</si>
  <si>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</si>
  <si>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</si>
  <si>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</si>
  <si>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</si>
  <si>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</si>
  <si>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</si>
  <si>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</si>
  <si>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</si>
  <si>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</si>
  <si>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</si>
  <si>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</si>
  <si>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</si>
  <si>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</si>
  <si>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</si>
  <si>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</si>
  <si>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</si>
  <si>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</si>
  <si>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</si>
  <si>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</si>
  <si>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</si>
  <si>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</si>
  <si>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</si>
  <si>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</si>
  <si>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</si>
  <si>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</si>
  <si>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</si>
  <si>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</si>
  <si>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</si>
  <si>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</si>
  <si>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</si>
  <si>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</si>
  <si>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</si>
  <si>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</si>
  <si>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</si>
  <si>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</si>
  <si>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</si>
  <si>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</si>
  <si>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</si>
  <si>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</si>
  <si>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</si>
  <si>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</si>
  <si>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</si>
  <si>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</si>
  <si>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</si>
  <si>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</si>
  <si>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</si>
  <si>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</si>
  <si>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</si>
  <si>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</si>
  <si>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</si>
  <si>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</si>
  <si>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</si>
  <si>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</si>
  <si>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</si>
  <si>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</si>
  <si>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</si>
  <si>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</si>
  <si>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</si>
  <si>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</si>
  <si>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</si>
  <si>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</si>
  <si>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</si>
  <si>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</si>
  <si>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</si>
  <si>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</si>
  <si>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</si>
  <si>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</si>
  <si>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</si>
  <si>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</si>
  <si>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</si>
  <si>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</si>
  <si>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</si>
  <si>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</si>
  <si>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</si>
  <si>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</si>
  <si>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</si>
  <si>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</si>
  <si>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</si>
  <si>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</si>
  <si>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</si>
  <si>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</si>
  <si>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</si>
  <si>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</si>
  <si>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</si>
  <si>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</si>
  <si>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</si>
  <si>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</si>
  <si>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</si>
  <si>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</si>
  <si>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</si>
  <si>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</si>
  <si>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</si>
  <si>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</si>
  <si>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</si>
  <si>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</si>
  <si>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</si>
  <si>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</si>
  <si>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</si>
  <si>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</si>
  <si>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</si>
  <si>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</si>
  <si>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</si>
  <si>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</si>
  <si>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</si>
  <si>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</si>
  <si>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</si>
  <si>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</si>
  <si>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</si>
  <si>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</si>
  <si>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</si>
  <si>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</si>
  <si>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</si>
  <si>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</si>
  <si>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</si>
  <si>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</si>
  <si>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</si>
  <si>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</si>
  <si>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</si>
  <si>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</si>
  <si>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</si>
  <si>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</si>
  <si>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</si>
  <si>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</si>
  <si>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</si>
  <si>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</si>
  <si>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</si>
  <si>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</si>
  <si>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</si>
  <si>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</si>
  <si>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</si>
  <si>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</si>
  <si>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</si>
  <si>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</si>
  <si>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</si>
  <si>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</si>
  <si>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</si>
  <si>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</si>
  <si>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</si>
  <si>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</si>
  <si>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</si>
  <si>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</si>
  <si>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</si>
  <si>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</si>
  <si>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</si>
  <si>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</si>
  <si>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</si>
  <si>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</si>
  <si>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</si>
  <si>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</si>
  <si>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</si>
  <si>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</si>
  <si>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</si>
  <si>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</si>
  <si>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</si>
  <si>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</si>
  <si>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</si>
  <si>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</si>
  <si>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</si>
  <si>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</si>
  <si>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</si>
  <si>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</si>
  <si>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</si>
  <si>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</si>
  <si>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</si>
  <si>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</si>
  <si>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</si>
  <si>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</si>
  <si>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</si>
  <si>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</si>
  <si>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</si>
  <si>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</si>
  <si>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</si>
  <si>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</si>
  <si>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</si>
  <si>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</si>
  <si>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</si>
  <si>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</si>
  <si>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</si>
  <si>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</si>
  <si>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</si>
  <si>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</si>
  <si>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</si>
  <si>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권장섭취량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</si>
  <si>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</si>
  <si>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</si>
  <si>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</si>
  <si>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</si>
  <si>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</si>
  <si>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</si>
  <si>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</si>
  <si>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</si>
  <si>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</si>
  <si>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</si>
  <si>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</si>
  <si>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</si>
  <si>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</si>
  <si>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</si>
  <si>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</si>
  <si>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</si>
  <si>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</si>
  <si>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구리(ug/일)</t>
    <phoneticPr fontId="1" type="noConversion"/>
  </si>
  <si>
    <t>M</t>
  </si>
  <si>
    <t>비타민B12</t>
    <phoneticPr fontId="1" type="noConversion"/>
  </si>
  <si>
    <t>엽산(μg DFE/일)</t>
    <phoneticPr fontId="1" type="noConversion"/>
  </si>
  <si>
    <t>염소</t>
    <phoneticPr fontId="1" type="noConversion"/>
  </si>
  <si>
    <t>출력시각</t>
    <phoneticPr fontId="1" type="noConversion"/>
  </si>
  <si>
    <t>에너지(kcal)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</si>
  <si>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</si>
  <si>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</si>
  <si>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</si>
  <si>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</si>
  <si>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</si>
  <si>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</si>
  <si>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</si>
  <si>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</si>
  <si>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</si>
  <si>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</si>
  <si>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</si>
  <si>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다량 무기질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</si>
  <si>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</si>
  <si>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</si>
  <si>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</si>
  <si>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식이섬유</t>
    <phoneticPr fontId="1" type="noConversion"/>
  </si>
  <si>
    <t>비타민K</t>
    <phoneticPr fontId="1" type="noConversion"/>
  </si>
  <si>
    <t>엽산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</si>
  <si>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</si>
  <si>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</si>
  <si>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</si>
  <si>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</si>
  <si>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</si>
  <si>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</si>
  <si>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</si>
  <si>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</si>
  <si>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</si>
  <si>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</si>
  <si>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H1800204</t>
  </si>
  <si>
    <t>서정기</t>
  </si>
  <si>
    <t>(설문지 : FFQ 95문항 설문지, 사용자 : 서정기, ID : H1800204)</t>
  </si>
  <si>
    <t>2023년 08월 23일 10:47:48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</si>
</sst>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107.13045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181240"/>
        <c:axId val="369182808"/>
      </c:barChart>
      <c:catAx>
        <c:axId val="36918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182808"/>
        <c:crosses val="autoZero"/>
        <c:auto val="1"/>
        <c:lblAlgn val="ctr"/>
        <c:lblOffset val="100"/>
        <c:noMultiLvlLbl val="0"/>
      </c:catAx>
      <c:valAx>
        <c:axId val="36918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18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3.7700874999999998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90672"/>
        <c:axId val="552891456"/>
      </c:barChart>
      <c:catAx>
        <c:axId val="55289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91456"/>
        <c:crosses val="autoZero"/>
        <c:auto val="1"/>
        <c:lblAlgn val="ctr"/>
        <c:lblOffset val="100"/>
        <c:noMultiLvlLbl val="0"/>
      </c:catAx>
      <c:valAx>
        <c:axId val="55289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9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1.8170936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4248"/>
        <c:axId val="773147776"/>
      </c:barChart>
      <c:catAx>
        <c:axId val="77314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7776"/>
        <c:crosses val="autoZero"/>
        <c:auto val="1"/>
        <c:lblAlgn val="ctr"/>
        <c:lblOffset val="100"/>
        <c:noMultiLvlLbl val="0"/>
      </c:catAx>
      <c:valAx>
        <c:axId val="77314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1444.9697000000001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9736"/>
        <c:axId val="773148168"/>
      </c:barChart>
      <c:catAx>
        <c:axId val="77314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8168"/>
        <c:crosses val="autoZero"/>
        <c:auto val="1"/>
        <c:lblAlgn val="ctr"/>
        <c:lblOffset val="100"/>
        <c:noMultiLvlLbl val="0"/>
      </c:catAx>
      <c:valAx>
        <c:axId val="77314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3270.8341999999998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2680"/>
        <c:axId val="773143464"/>
      </c:barChart>
      <c:catAx>
        <c:axId val="77314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3464"/>
        <c:crosses val="autoZero"/>
        <c:auto val="1"/>
        <c:lblAlgn val="ctr"/>
        <c:lblOffset val="100"/>
        <c:noMultiLvlLbl val="0"/>
      </c:catAx>
      <c:valAx>
        <c:axId val="773143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75.616079999999997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3856"/>
        <c:axId val="773148560"/>
      </c:barChart>
      <c:catAx>
        <c:axId val="77314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8560"/>
        <c:crosses val="autoZero"/>
        <c:auto val="1"/>
        <c:lblAlgn val="ctr"/>
        <c:lblOffset val="100"/>
        <c:noMultiLvlLbl val="0"/>
      </c:catAx>
      <c:valAx>
        <c:axId val="7731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138.35300000000001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4640"/>
        <c:axId val="773145032"/>
      </c:barChart>
      <c:catAx>
        <c:axId val="7731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5032"/>
        <c:crosses val="autoZero"/>
        <c:auto val="1"/>
        <c:lblAlgn val="ctr"/>
        <c:lblOffset val="100"/>
        <c:noMultiLvlLbl val="0"/>
      </c:catAx>
      <c:valAx>
        <c:axId val="77314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12.860099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6992"/>
        <c:axId val="773149344"/>
      </c:barChart>
      <c:catAx>
        <c:axId val="7731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9344"/>
        <c:crosses val="autoZero"/>
        <c:auto val="1"/>
        <c:lblAlgn val="ctr"/>
        <c:lblOffset val="100"/>
        <c:noMultiLvlLbl val="0"/>
      </c:catAx>
      <c:valAx>
        <c:axId val="773149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1055.6174000000001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145816"/>
        <c:axId val="773146600"/>
      </c:barChart>
      <c:catAx>
        <c:axId val="77314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146600"/>
        <c:crosses val="autoZero"/>
        <c:auto val="1"/>
        <c:lblAlgn val="ctr"/>
        <c:lblOffset val="100"/>
        <c:noMultiLvlLbl val="0"/>
      </c:catAx>
      <c:valAx>
        <c:axId val="773146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14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1.4708132E-2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358096"/>
        <c:axId val="648358488"/>
      </c:barChart>
      <c:catAx>
        <c:axId val="6483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58488"/>
        <c:crosses val="autoZero"/>
        <c:auto val="1"/>
        <c:lblAlgn val="ctr"/>
        <c:lblOffset val="100"/>
        <c:noMultiLvlLbl val="0"/>
      </c:catAx>
      <c:valAx>
        <c:axId val="64835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2.5470082999999999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359272"/>
        <c:axId val="648363192"/>
      </c:barChart>
      <c:catAx>
        <c:axId val="6483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63192"/>
        <c:crosses val="autoZero"/>
        <c:auto val="1"/>
        <c:lblAlgn val="ctr"/>
        <c:lblOffset val="100"/>
        <c:noMultiLvlLbl val="0"/>
      </c:catAx>
      <c:valAx>
        <c:axId val="648363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5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35.636124000000002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183592"/>
        <c:axId val="369183984"/>
      </c:barChart>
      <c:catAx>
        <c:axId val="36918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183984"/>
        <c:crosses val="autoZero"/>
        <c:auto val="1"/>
        <c:lblAlgn val="ctr"/>
        <c:lblOffset val="100"/>
        <c:noMultiLvlLbl val="0"/>
      </c:catAx>
      <c:valAx>
        <c:axId val="36918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18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219.21012999999999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357704"/>
        <c:axId val="648361624"/>
      </c:barChart>
      <c:catAx>
        <c:axId val="6483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61624"/>
        <c:crosses val="autoZero"/>
        <c:auto val="1"/>
        <c:lblAlgn val="ctr"/>
        <c:lblOffset val="100"/>
        <c:noMultiLvlLbl val="0"/>
      </c:catAx>
      <c:valAx>
        <c:axId val="64836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94.020930000000007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360056"/>
        <c:axId val="648365152"/>
      </c:barChart>
      <c:catAx>
        <c:axId val="64836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65152"/>
        <c:crosses val="autoZero"/>
        <c:auto val="1"/>
        <c:lblAlgn val="ctr"/>
        <c:lblOffset val="100"/>
        <c:noMultiLvlLbl val="0"/>
      </c:catAx>
      <c:valAx>
        <c:axId val="64836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6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2.1339999999999999</c:v>
                </c:pt>
                <c:pt idx="1">
                  <c:v>14.647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8362016"/>
        <c:axId val="648361232"/>
      </c:barChart>
      <c:catAx>
        <c:axId val="6483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61232"/>
        <c:crosses val="autoZero"/>
        <c:auto val="1"/>
        <c:lblAlgn val="ctr"/>
        <c:lblOffset val="100"/>
        <c:noMultiLvlLbl val="0"/>
      </c:catAx>
      <c:valAx>
        <c:axId val="6483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13.049312</c:v>
                </c:pt>
                <c:pt idx="1">
                  <c:v>16.118031999999999</c:v>
                </c:pt>
                <c:pt idx="2">
                  <c:v>11.493118000000001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548.47889999999995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363976"/>
        <c:axId val="648364368"/>
      </c:barChart>
      <c:catAx>
        <c:axId val="64836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364368"/>
        <c:crosses val="autoZero"/>
        <c:auto val="1"/>
        <c:lblAlgn val="ctr"/>
        <c:lblOffset val="100"/>
        <c:noMultiLvlLbl val="0"/>
      </c:catAx>
      <c:valAx>
        <c:axId val="64836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36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23.963615000000001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5352"/>
        <c:axId val="689979472"/>
      </c:barChart>
      <c:catAx>
        <c:axId val="68998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79472"/>
        <c:crosses val="autoZero"/>
        <c:auto val="1"/>
        <c:lblAlgn val="ctr"/>
        <c:lblOffset val="100"/>
        <c:noMultiLvlLbl val="0"/>
      </c:catAx>
      <c:valAx>
        <c:axId val="68997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65.591999999999999</c:v>
                </c:pt>
                <c:pt idx="1">
                  <c:v>13.855</c:v>
                </c:pt>
                <c:pt idx="2">
                  <c:v>20.553000000000001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9985744"/>
        <c:axId val="689981432"/>
      </c:barChart>
      <c:catAx>
        <c:axId val="68998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1432"/>
        <c:crosses val="autoZero"/>
        <c:auto val="1"/>
        <c:lblAlgn val="ctr"/>
        <c:lblOffset val="100"/>
        <c:noMultiLvlLbl val="0"/>
      </c:catAx>
      <c:valAx>
        <c:axId val="68998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2986.3867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6528"/>
        <c:axId val="689986920"/>
      </c:barChart>
      <c:catAx>
        <c:axId val="68998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6920"/>
        <c:crosses val="autoZero"/>
        <c:auto val="1"/>
        <c:lblAlgn val="ctr"/>
        <c:lblOffset val="100"/>
        <c:noMultiLvlLbl val="0"/>
      </c:catAx>
      <c:valAx>
        <c:axId val="689986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106.35268000000001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2608"/>
        <c:axId val="689980256"/>
      </c:barChart>
      <c:catAx>
        <c:axId val="68998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0256"/>
        <c:crosses val="autoZero"/>
        <c:auto val="1"/>
        <c:lblAlgn val="ctr"/>
        <c:lblOffset val="100"/>
        <c:noMultiLvlLbl val="0"/>
      </c:catAx>
      <c:valAx>
        <c:axId val="68998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682.84439999999995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1040"/>
        <c:axId val="689982216"/>
      </c:barChart>
      <c:catAx>
        <c:axId val="68998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2216"/>
        <c:crosses val="autoZero"/>
        <c:auto val="1"/>
        <c:lblAlgn val="ctr"/>
        <c:lblOffset val="100"/>
        <c:noMultiLvlLbl val="0"/>
      </c:catAx>
      <c:valAx>
        <c:axId val="68998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3.4677950000000002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93808"/>
        <c:axId val="552894592"/>
      </c:barChart>
      <c:catAx>
        <c:axId val="5528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94592"/>
        <c:crosses val="autoZero"/>
        <c:auto val="1"/>
        <c:lblAlgn val="ctr"/>
        <c:lblOffset val="100"/>
        <c:noMultiLvlLbl val="0"/>
      </c:catAx>
      <c:valAx>
        <c:axId val="5528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9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6180.0879999999997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3392"/>
        <c:axId val="689983784"/>
      </c:barChart>
      <c:catAx>
        <c:axId val="6899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3784"/>
        <c:crosses val="autoZero"/>
        <c:auto val="1"/>
        <c:lblAlgn val="ctr"/>
        <c:lblOffset val="100"/>
        <c:noMultiLvlLbl val="0"/>
      </c:catAx>
      <c:valAx>
        <c:axId val="68998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18.313739999999999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984568"/>
        <c:axId val="689984960"/>
      </c:barChart>
      <c:catAx>
        <c:axId val="6899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984960"/>
        <c:crosses val="autoZero"/>
        <c:auto val="1"/>
        <c:lblAlgn val="ctr"/>
        <c:lblOffset val="100"/>
        <c:noMultiLvlLbl val="0"/>
      </c:catAx>
      <c:valAx>
        <c:axId val="68998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98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2.1823419999999998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9752"/>
        <c:axId val="528267792"/>
      </c:barChart>
      <c:catAx>
        <c:axId val="52826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7792"/>
        <c:crosses val="autoZero"/>
        <c:auto val="1"/>
        <c:lblAlgn val="ctr"/>
        <c:lblOffset val="100"/>
        <c:noMultiLvlLbl val="0"/>
      </c:catAx>
      <c:valAx>
        <c:axId val="52826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281.35091999999997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91848"/>
        <c:axId val="552892240"/>
      </c:barChart>
      <c:catAx>
        <c:axId val="55289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92240"/>
        <c:crosses val="autoZero"/>
        <c:auto val="1"/>
        <c:lblAlgn val="ctr"/>
        <c:lblOffset val="100"/>
        <c:noMultiLvlLbl val="0"/>
      </c:catAx>
      <c:valAx>
        <c:axId val="55289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9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2.2611718000000001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0320"/>
        <c:axId val="787783848"/>
      </c:barChart>
      <c:catAx>
        <c:axId val="78778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783848"/>
        <c:crosses val="autoZero"/>
        <c:auto val="1"/>
        <c:lblAlgn val="ctr"/>
        <c:lblOffset val="100"/>
        <c:noMultiLvlLbl val="0"/>
      </c:catAx>
      <c:valAx>
        <c:axId val="78778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20.704224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1496"/>
        <c:axId val="787780712"/>
      </c:barChart>
      <c:catAx>
        <c:axId val="7877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780712"/>
        <c:crosses val="autoZero"/>
        <c:auto val="1"/>
        <c:lblAlgn val="ctr"/>
        <c:lblOffset val="100"/>
        <c:noMultiLvlLbl val="0"/>
      </c:catAx>
      <c:valAx>
        <c:axId val="78778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2.1823419999999998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781888"/>
        <c:axId val="369547424"/>
      </c:barChart>
      <c:catAx>
        <c:axId val="78778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547424"/>
        <c:crosses val="autoZero"/>
        <c:auto val="1"/>
        <c:lblAlgn val="ctr"/>
        <c:lblOffset val="100"/>
        <c:noMultiLvlLbl val="0"/>
      </c:catAx>
      <c:valAx>
        <c:axId val="36954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7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555.97844999999995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546248"/>
        <c:axId val="369547032"/>
      </c:barChart>
      <c:catAx>
        <c:axId val="36954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547032"/>
        <c:crosses val="autoZero"/>
        <c:auto val="1"/>
        <c:lblAlgn val="ctr"/>
        <c:lblOffset val="100"/>
        <c:noMultiLvlLbl val="0"/>
      </c:catAx>
      <c:valAx>
        <c:axId val="36954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5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14.087291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544288"/>
        <c:axId val="369547816"/>
      </c:barChart>
      <c:catAx>
        <c:axId val="36954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547816"/>
        <c:crosses val="autoZero"/>
        <c:auto val="1"/>
        <c:lblAlgn val="ctr"/>
        <c:lblOffset val="100"/>
        <c:noMultiLvlLbl val="0"/>
      </c:catAx>
      <c:valAx>
        <c:axId val="36954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5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서정기, ID : H1800204)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23일 10:47:48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2986.3867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107.13045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35.636124000000002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65.591999999999999</v>
      </c>
      <c r="G8" s="59">
        <f>'DRIs DATA 입력'!G8</f>
        <v>13.855</v>
      </c>
      <c r="H8" s="59">
        <f>'DRIs DATA 입력'!H8</f>
        <v>20.553000000000001</v>
      </c>
      <c r="I8" s="46"/>
      <c r="J8" s="59" t="s">
        <v>216</v>
      </c>
      <c r="K8" s="59">
        <f>'DRIs DATA 입력'!K8</f>
        <v>2.1339999999999999</v>
      </c>
      <c r="L8" s="59">
        <f>'DRIs DATA 입력'!L8</f>
        <v>14.647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548.47889999999995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23.963615000000001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3.4677950000000002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281.35091999999997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106.35268000000001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2.1211505000000002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2.2611718000000001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20.704224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2.1823419999999998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555.97844999999995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14.087291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3.7700874999999998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1.8170936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682.84439999999995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1444.9697000000001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6180.0879999999997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3270.8341999999998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75.616079999999997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138.35300000000001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18.313739999999999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12.860099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1055.6174000000001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1.4708132E-2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2.5470082999999999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219.21012999999999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94.020930000000007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335</v>
      </c>
      <c r="G1" s="62" t="s">
        <v>303</v>
      </c>
      <c r="H1" s="61" t="s">
        <v>336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304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276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278</v>
      </c>
      <c r="P5" s="65" t="s">
        <v>280</v>
      </c>
      <c r="Q5" s="65" t="s">
        <v>277</v>
      </c>
      <c r="R5" s="65" t="s">
        <v>305</v>
      </c>
      <c r="S5" s="65" t="s">
        <v>276</v>
      </c>
      <c r="U5" s="65"/>
      <c r="V5" s="65" t="s">
        <v>278</v>
      </c>
      <c r="W5" s="65" t="s">
        <v>280</v>
      </c>
      <c r="X5" s="65" t="s">
        <v>277</v>
      </c>
      <c r="Y5" s="65" t="s">
        <v>305</v>
      </c>
      <c r="Z5" s="65" t="s">
        <v>276</v>
      </c>
    </row>
    <row r="6" spans="1:27" x14ac:dyDescent="0.3">
      <c r="A6" s="65" t="s">
        <v>304</v>
      </c>
      <c r="B6" s="65">
        <v>2000</v>
      </c>
      <c r="C6" s="65">
        <v>2986.3867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45</v>
      </c>
      <c r="P6" s="65">
        <v>55</v>
      </c>
      <c r="Q6" s="65">
        <v>0</v>
      </c>
      <c r="R6" s="65">
        <v>0</v>
      </c>
      <c r="S6" s="65">
        <v>107.13045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35.636124000000002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65.591999999999999</v>
      </c>
      <c r="G8" s="65">
        <v>13.855</v>
      </c>
      <c r="H8" s="65">
        <v>20.553000000000001</v>
      </c>
      <c r="J8" s="65" t="s">
        <v>308</v>
      </c>
      <c r="K8" s="65">
        <v>2.1339999999999999</v>
      </c>
      <c r="L8" s="65">
        <v>14.647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292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278</v>
      </c>
      <c r="C15" s="65" t="s">
        <v>280</v>
      </c>
      <c r="D15" s="65" t="s">
        <v>277</v>
      </c>
      <c r="E15" s="65" t="s">
        <v>305</v>
      </c>
      <c r="F15" s="65" t="s">
        <v>276</v>
      </c>
      <c r="H15" s="65"/>
      <c r="I15" s="65" t="s">
        <v>278</v>
      </c>
      <c r="J15" s="65" t="s">
        <v>280</v>
      </c>
      <c r="K15" s="65" t="s">
        <v>277</v>
      </c>
      <c r="L15" s="65" t="s">
        <v>305</v>
      </c>
      <c r="M15" s="65" t="s">
        <v>276</v>
      </c>
      <c r="O15" s="65"/>
      <c r="P15" s="65" t="s">
        <v>278</v>
      </c>
      <c r="Q15" s="65" t="s">
        <v>280</v>
      </c>
      <c r="R15" s="65" t="s">
        <v>277</v>
      </c>
      <c r="S15" s="65" t="s">
        <v>305</v>
      </c>
      <c r="T15" s="65" t="s">
        <v>276</v>
      </c>
      <c r="V15" s="65"/>
      <c r="W15" s="65" t="s">
        <v>278</v>
      </c>
      <c r="X15" s="65" t="s">
        <v>280</v>
      </c>
      <c r="Y15" s="65" t="s">
        <v>277</v>
      </c>
      <c r="Z15" s="65" t="s">
        <v>305</v>
      </c>
      <c r="AA15" s="65" t="s">
        <v>276</v>
      </c>
    </row>
    <row r="16" spans="1:27" x14ac:dyDescent="0.3">
      <c r="A16" s="65" t="s">
        <v>293</v>
      </c>
      <c r="B16" s="65">
        <v>500</v>
      </c>
      <c r="C16" s="65">
        <v>700</v>
      </c>
      <c r="D16" s="65">
        <v>0</v>
      </c>
      <c r="E16" s="65">
        <v>3000</v>
      </c>
      <c r="F16" s="65">
        <v>548.47889999999995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23.963615000000001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3.4677950000000002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281.35091999999997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279</v>
      </c>
      <c r="P24" s="67"/>
      <c r="Q24" s="67"/>
      <c r="R24" s="67"/>
      <c r="S24" s="67"/>
      <c r="T24" s="67"/>
      <c r="V24" s="67" t="s">
        <v>294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322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295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278</v>
      </c>
      <c r="C25" s="65" t="s">
        <v>280</v>
      </c>
      <c r="D25" s="65" t="s">
        <v>277</v>
      </c>
      <c r="E25" s="65" t="s">
        <v>305</v>
      </c>
      <c r="F25" s="65" t="s">
        <v>276</v>
      </c>
      <c r="H25" s="65"/>
      <c r="I25" s="65" t="s">
        <v>278</v>
      </c>
      <c r="J25" s="65" t="s">
        <v>280</v>
      </c>
      <c r="K25" s="65" t="s">
        <v>277</v>
      </c>
      <c r="L25" s="65" t="s">
        <v>305</v>
      </c>
      <c r="M25" s="65" t="s">
        <v>276</v>
      </c>
      <c r="O25" s="65"/>
      <c r="P25" s="65" t="s">
        <v>278</v>
      </c>
      <c r="Q25" s="65" t="s">
        <v>280</v>
      </c>
      <c r="R25" s="65" t="s">
        <v>277</v>
      </c>
      <c r="S25" s="65" t="s">
        <v>305</v>
      </c>
      <c r="T25" s="65" t="s">
        <v>276</v>
      </c>
      <c r="V25" s="65"/>
      <c r="W25" s="65" t="s">
        <v>278</v>
      </c>
      <c r="X25" s="65" t="s">
        <v>280</v>
      </c>
      <c r="Y25" s="65" t="s">
        <v>277</v>
      </c>
      <c r="Z25" s="65" t="s">
        <v>305</v>
      </c>
      <c r="AA25" s="65" t="s">
        <v>276</v>
      </c>
      <c r="AC25" s="65"/>
      <c r="AD25" s="65" t="s">
        <v>278</v>
      </c>
      <c r="AE25" s="65" t="s">
        <v>280</v>
      </c>
      <c r="AF25" s="65" t="s">
        <v>277</v>
      </c>
      <c r="AG25" s="65" t="s">
        <v>305</v>
      </c>
      <c r="AH25" s="65" t="s">
        <v>276</v>
      </c>
      <c r="AJ25" s="65"/>
      <c r="AK25" s="65" t="s">
        <v>278</v>
      </c>
      <c r="AL25" s="65" t="s">
        <v>280</v>
      </c>
      <c r="AM25" s="65" t="s">
        <v>277</v>
      </c>
      <c r="AN25" s="65" t="s">
        <v>305</v>
      </c>
      <c r="AO25" s="65" t="s">
        <v>276</v>
      </c>
      <c r="AQ25" s="65"/>
      <c r="AR25" s="65" t="s">
        <v>278</v>
      </c>
      <c r="AS25" s="65" t="s">
        <v>280</v>
      </c>
      <c r="AT25" s="65" t="s">
        <v>277</v>
      </c>
      <c r="AU25" s="65" t="s">
        <v>305</v>
      </c>
      <c r="AV25" s="65" t="s">
        <v>276</v>
      </c>
      <c r="AX25" s="65"/>
      <c r="AY25" s="65" t="s">
        <v>278</v>
      </c>
      <c r="AZ25" s="65" t="s">
        <v>280</v>
      </c>
      <c r="BA25" s="65" t="s">
        <v>277</v>
      </c>
      <c r="BB25" s="65" t="s">
        <v>305</v>
      </c>
      <c r="BC25" s="65" t="s">
        <v>276</v>
      </c>
      <c r="BE25" s="65"/>
      <c r="BF25" s="65" t="s">
        <v>278</v>
      </c>
      <c r="BG25" s="65" t="s">
        <v>280</v>
      </c>
      <c r="BH25" s="65" t="s">
        <v>277</v>
      </c>
      <c r="BI25" s="65" t="s">
        <v>305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106.35268000000001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2.1211505000000002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2.2611718000000001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20.704224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2.1823419999999998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555.97844999999995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14.087291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3.7700874999999998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1.8170936</v>
      </c>
    </row>
    <row r="33" spans="1:68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297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278</v>
      </c>
      <c r="C35" s="65" t="s">
        <v>280</v>
      </c>
      <c r="D35" s="65" t="s">
        <v>277</v>
      </c>
      <c r="E35" s="65" t="s">
        <v>305</v>
      </c>
      <c r="F35" s="65" t="s">
        <v>276</v>
      </c>
      <c r="H35" s="65"/>
      <c r="I35" s="65" t="s">
        <v>278</v>
      </c>
      <c r="J35" s="65" t="s">
        <v>280</v>
      </c>
      <c r="K35" s="65" t="s">
        <v>277</v>
      </c>
      <c r="L35" s="65" t="s">
        <v>305</v>
      </c>
      <c r="M35" s="65" t="s">
        <v>276</v>
      </c>
      <c r="O35" s="65"/>
      <c r="P35" s="65" t="s">
        <v>278</v>
      </c>
      <c r="Q35" s="65" t="s">
        <v>280</v>
      </c>
      <c r="R35" s="65" t="s">
        <v>277</v>
      </c>
      <c r="S35" s="65" t="s">
        <v>305</v>
      </c>
      <c r="T35" s="65" t="s">
        <v>276</v>
      </c>
      <c r="V35" s="65"/>
      <c r="W35" s="65" t="s">
        <v>278</v>
      </c>
      <c r="X35" s="65" t="s">
        <v>280</v>
      </c>
      <c r="Y35" s="65" t="s">
        <v>277</v>
      </c>
      <c r="Z35" s="65" t="s">
        <v>305</v>
      </c>
      <c r="AA35" s="65" t="s">
        <v>276</v>
      </c>
      <c r="AC35" s="65"/>
      <c r="AD35" s="65" t="s">
        <v>278</v>
      </c>
      <c r="AE35" s="65" t="s">
        <v>280</v>
      </c>
      <c r="AF35" s="65" t="s">
        <v>277</v>
      </c>
      <c r="AG35" s="65" t="s">
        <v>305</v>
      </c>
      <c r="AH35" s="65" t="s">
        <v>276</v>
      </c>
      <c r="AJ35" s="65"/>
      <c r="AK35" s="65" t="s">
        <v>278</v>
      </c>
      <c r="AL35" s="65" t="s">
        <v>280</v>
      </c>
      <c r="AM35" s="65" t="s">
        <v>277</v>
      </c>
      <c r="AN35" s="65" t="s">
        <v>305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682.84439999999995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1444.9697000000001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6180.0879999999997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3270.8341999999998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75.616079999999997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138.35300000000001</v>
      </c>
    </row>
    <row r="43" spans="1:68" x14ac:dyDescent="0.3">
      <c r="A43" s="66" t="s">
        <v>323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318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328</v>
      </c>
      <c r="AR44" s="67"/>
      <c r="AS44" s="67"/>
      <c r="AT44" s="67"/>
      <c r="AU44" s="67"/>
      <c r="AV44" s="67"/>
      <c r="AX44" s="67" t="s">
        <v>329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278</v>
      </c>
      <c r="C45" s="65" t="s">
        <v>280</v>
      </c>
      <c r="D45" s="65" t="s">
        <v>277</v>
      </c>
      <c r="E45" s="65" t="s">
        <v>305</v>
      </c>
      <c r="F45" s="65" t="s">
        <v>276</v>
      </c>
      <c r="H45" s="65"/>
      <c r="I45" s="65" t="s">
        <v>278</v>
      </c>
      <c r="J45" s="65" t="s">
        <v>280</v>
      </c>
      <c r="K45" s="65" t="s">
        <v>277</v>
      </c>
      <c r="L45" s="65" t="s">
        <v>305</v>
      </c>
      <c r="M45" s="65" t="s">
        <v>276</v>
      </c>
      <c r="O45" s="65"/>
      <c r="P45" s="65" t="s">
        <v>278</v>
      </c>
      <c r="Q45" s="65" t="s">
        <v>280</v>
      </c>
      <c r="R45" s="65" t="s">
        <v>277</v>
      </c>
      <c r="S45" s="65" t="s">
        <v>305</v>
      </c>
      <c r="T45" s="65" t="s">
        <v>276</v>
      </c>
      <c r="V45" s="65"/>
      <c r="W45" s="65" t="s">
        <v>278</v>
      </c>
      <c r="X45" s="65" t="s">
        <v>280</v>
      </c>
      <c r="Y45" s="65" t="s">
        <v>277</v>
      </c>
      <c r="Z45" s="65" t="s">
        <v>305</v>
      </c>
      <c r="AA45" s="65" t="s">
        <v>276</v>
      </c>
      <c r="AC45" s="65"/>
      <c r="AD45" s="65" t="s">
        <v>278</v>
      </c>
      <c r="AE45" s="65" t="s">
        <v>280</v>
      </c>
      <c r="AF45" s="65" t="s">
        <v>277</v>
      </c>
      <c r="AG45" s="65" t="s">
        <v>305</v>
      </c>
      <c r="AH45" s="65" t="s">
        <v>276</v>
      </c>
      <c r="AJ45" s="65"/>
      <c r="AK45" s="65" t="s">
        <v>278</v>
      </c>
      <c r="AL45" s="65" t="s">
        <v>280</v>
      </c>
      <c r="AM45" s="65" t="s">
        <v>277</v>
      </c>
      <c r="AN45" s="65" t="s">
        <v>305</v>
      </c>
      <c r="AO45" s="65" t="s">
        <v>276</v>
      </c>
      <c r="AQ45" s="65"/>
      <c r="AR45" s="65" t="s">
        <v>278</v>
      </c>
      <c r="AS45" s="65" t="s">
        <v>280</v>
      </c>
      <c r="AT45" s="65" t="s">
        <v>277</v>
      </c>
      <c r="AU45" s="65" t="s">
        <v>305</v>
      </c>
      <c r="AV45" s="65" t="s">
        <v>276</v>
      </c>
      <c r="AX45" s="65"/>
      <c r="AY45" s="65" t="s">
        <v>278</v>
      </c>
      <c r="AZ45" s="65" t="s">
        <v>280</v>
      </c>
      <c r="BA45" s="65" t="s">
        <v>277</v>
      </c>
      <c r="BB45" s="65" t="s">
        <v>305</v>
      </c>
      <c r="BC45" s="65" t="s">
        <v>276</v>
      </c>
      <c r="BE45" s="65"/>
      <c r="BF45" s="65" t="s">
        <v>278</v>
      </c>
      <c r="BG45" s="65" t="s">
        <v>280</v>
      </c>
      <c r="BH45" s="65" t="s">
        <v>277</v>
      </c>
      <c r="BI45" s="65" t="s">
        <v>305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18.313739999999999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12.860099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1055.6174000000001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1.4708132E-2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2.5470082999999999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219.21012999999999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94.020930000000007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299</v>
      </c>
      <c r="D2" s="61">
        <v>65</v>
      </c>
      <c r="E2" s="61">
        <v>2986.3867</v>
      </c>
      <c r="F2" s="61">
        <v>341.899</v>
      </c>
      <c r="G2" s="61">
        <v>72.221410000000006</v>
      </c>
      <c r="H2" s="61">
        <v>44.054718000000001</v>
      </c>
      <c r="I2" s="61">
        <v>28.166698</v>
      </c>
      <c r="J2" s="61">
        <v>107.13045</v>
      </c>
      <c r="K2" s="61">
        <v>64.530249999999995</v>
      </c>
      <c r="L2" s="61">
        <v>42.600197000000001</v>
      </c>
      <c r="M2" s="61">
        <v>35.636124000000002</v>
      </c>
      <c r="N2" s="61">
        <v>4.2507330000000003</v>
      </c>
      <c r="O2" s="61">
        <v>14.927987</v>
      </c>
      <c r="P2" s="61">
        <v>1934.8115</v>
      </c>
      <c r="Q2" s="61">
        <v>28.202376999999998</v>
      </c>
      <c r="R2" s="61">
        <v>548.47889999999995</v>
      </c>
      <c r="S2" s="61">
        <v>148.64122</v>
      </c>
      <c r="T2" s="61">
        <v>4798.0519999999997</v>
      </c>
      <c r="U2" s="61">
        <v>3.4677950000000002</v>
      </c>
      <c r="V2" s="61">
        <v>23.963615000000001</v>
      </c>
      <c r="W2" s="61">
        <v>281.35091999999997</v>
      </c>
      <c r="X2" s="61">
        <v>106.35268000000001</v>
      </c>
      <c r="Y2" s="61">
        <v>2.1211505000000002</v>
      </c>
      <c r="Z2" s="61">
        <v>2.2611718000000001</v>
      </c>
      <c r="AA2" s="61">
        <v>20.704224</v>
      </c>
      <c r="AB2" s="61">
        <v>2.1823419999999998</v>
      </c>
      <c r="AC2" s="61">
        <v>555.97844999999995</v>
      </c>
      <c r="AD2" s="61">
        <v>14.087291</v>
      </c>
      <c r="AE2" s="61">
        <v>3.7700874999999998</v>
      </c>
      <c r="AF2" s="61">
        <v>1.8170936</v>
      </c>
      <c r="AG2" s="61">
        <v>682.84439999999995</v>
      </c>
      <c r="AH2" s="61">
        <v>483.2672</v>
      </c>
      <c r="AI2" s="61">
        <v>199.57721000000001</v>
      </c>
      <c r="AJ2" s="61">
        <v>1444.9697000000001</v>
      </c>
      <c r="AK2" s="61">
        <v>6180.0879999999997</v>
      </c>
      <c r="AL2" s="61">
        <v>75.616079999999997</v>
      </c>
      <c r="AM2" s="61">
        <v>3270.8341999999998</v>
      </c>
      <c r="AN2" s="61">
        <v>138.35300000000001</v>
      </c>
      <c r="AO2" s="61">
        <v>18.313739999999999</v>
      </c>
      <c r="AP2" s="61">
        <v>12.46054</v>
      </c>
      <c r="AQ2" s="61">
        <v>5.8532004000000004</v>
      </c>
      <c r="AR2" s="61">
        <v>12.860099</v>
      </c>
      <c r="AS2" s="61">
        <v>1055.6174000000001</v>
      </c>
      <c r="AT2" s="61">
        <v>1.4708132E-2</v>
      </c>
      <c r="AU2" s="61">
        <v>2.5470082999999999</v>
      </c>
      <c r="AV2" s="61">
        <v>219.21012999999999</v>
      </c>
      <c r="AW2" s="61">
        <v>94.020930000000007</v>
      </c>
      <c r="AX2" s="61">
        <v>0.32183737000000001</v>
      </c>
      <c r="AY2" s="61">
        <v>1.5114042999999999</v>
      </c>
      <c r="AZ2" s="61">
        <v>479.67937999999998</v>
      </c>
      <c r="BA2" s="61">
        <v>40.677112999999999</v>
      </c>
      <c r="BB2" s="61">
        <v>13.049312</v>
      </c>
      <c r="BC2" s="61">
        <v>16.118031999999999</v>
      </c>
      <c r="BD2" s="61">
        <v>11.493118000000001</v>
      </c>
      <c r="BE2" s="61">
        <v>0.57158140000000002</v>
      </c>
      <c r="BF2" s="61">
        <v>1.9364626</v>
      </c>
      <c r="BG2" s="61">
        <v>6.9387240000000003E-3</v>
      </c>
      <c r="BH2" s="61">
        <v>8.5750879999999998E-3</v>
      </c>
      <c r="BI2" s="61">
        <v>1.3413539E-2</v>
      </c>
      <c r="BJ2" s="61">
        <v>0.111496605</v>
      </c>
      <c r="BK2" s="61">
        <v>5.3374800000000001E-4</v>
      </c>
      <c r="BL2" s="61">
        <v>0.6014621</v>
      </c>
      <c r="BM2" s="61">
        <v>2.3822972999999998</v>
      </c>
      <c r="BN2" s="61">
        <v>0.44431245000000003</v>
      </c>
      <c r="BO2" s="61">
        <v>48.509819999999998</v>
      </c>
      <c r="BP2" s="61">
        <v>4.9064129999999997</v>
      </c>
      <c r="BQ2" s="61">
        <v>16.848845000000001</v>
      </c>
      <c r="BR2" s="61">
        <v>75.601020000000005</v>
      </c>
      <c r="BS2" s="61">
        <v>46.878765000000001</v>
      </c>
      <c r="BT2" s="61">
        <v>4.009493</v>
      </c>
      <c r="BU2" s="61">
        <v>0.17298351000000001</v>
      </c>
      <c r="BV2" s="61">
        <v>5.0732613000000003E-2</v>
      </c>
      <c r="BW2" s="61">
        <v>0.41727173000000001</v>
      </c>
      <c r="BX2" s="61">
        <v>1.2814196</v>
      </c>
      <c r="BY2" s="61">
        <v>0.22232789</v>
      </c>
      <c r="BZ2" s="61">
        <v>1.1971659999999999E-3</v>
      </c>
      <c r="CA2" s="61">
        <v>1.3318232000000001</v>
      </c>
      <c r="CB2" s="61">
        <v>2.8577155E-2</v>
      </c>
      <c r="CC2" s="61">
        <v>0.16889100000000001</v>
      </c>
      <c r="CD2" s="61">
        <v>1.2391802000000001</v>
      </c>
      <c r="CE2" s="61">
        <v>0.20540786</v>
      </c>
      <c r="CF2" s="61">
        <v>0.38927242000000001</v>
      </c>
      <c r="CG2" s="61">
        <v>0</v>
      </c>
      <c r="CH2" s="61">
        <v>2.6368959000000001E-2</v>
      </c>
      <c r="CI2" s="61">
        <v>1.1704001E-6</v>
      </c>
      <c r="CJ2" s="61">
        <v>2.9674233999999999</v>
      </c>
      <c r="CK2" s="61">
        <v>6.2099263000000002E-2</v>
      </c>
      <c r="CL2" s="61">
        <v>1.7718972</v>
      </c>
      <c r="CM2" s="61">
        <v>2.6773438000000001</v>
      </c>
      <c r="CN2" s="61">
        <v>1769.2914000000001</v>
      </c>
      <c r="CO2" s="61">
        <v>3099.9513999999999</v>
      </c>
      <c r="CP2" s="61">
        <v>2036.1736000000001</v>
      </c>
      <c r="CQ2" s="61">
        <v>799.64840000000004</v>
      </c>
      <c r="CR2" s="61">
        <v>370.57022000000001</v>
      </c>
      <c r="CS2" s="61">
        <v>260.44904000000002</v>
      </c>
      <c r="CT2" s="61">
        <v>1819.0797</v>
      </c>
      <c r="CU2" s="61">
        <v>1136.8367000000001</v>
      </c>
      <c r="CV2" s="61">
        <v>892.58309999999994</v>
      </c>
      <c r="CW2" s="61">
        <v>1310.325</v>
      </c>
      <c r="CX2" s="61">
        <v>359.84949999999998</v>
      </c>
      <c r="CY2" s="61">
        <v>2166.4358000000002</v>
      </c>
      <c r="CZ2" s="61">
        <v>1274.3998999999999</v>
      </c>
      <c r="DA2" s="61">
        <v>2469.3867</v>
      </c>
      <c r="DB2" s="61">
        <v>2325.8314999999998</v>
      </c>
      <c r="DC2" s="61">
        <v>3280.9404</v>
      </c>
      <c r="DD2" s="61">
        <v>7537.9350000000004</v>
      </c>
      <c r="DE2" s="61">
        <v>1519.5498</v>
      </c>
      <c r="DF2" s="61">
        <v>3431.268</v>
      </c>
      <c r="DG2" s="61">
        <v>1489.874</v>
      </c>
      <c r="DH2" s="61">
        <v>124.00702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40.677112999999999</v>
      </c>
      <c r="B6">
        <f>BB2</f>
        <v>13.049312</v>
      </c>
      <c r="C6">
        <f>BC2</f>
        <v>16.118031999999999</v>
      </c>
      <c r="D6">
        <f>BD2</f>
        <v>11.493118000000001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21133</v>
      </c>
      <c r="C2" s="56">
        <f ca="1">YEAR(TODAY())-YEAR(B2)+IF(TODAY()&gt;=DATE(YEAR(TODAY()),MONTH(B2),DAY(B2)),0,-1)</f>
        <v>65</v>
      </c>
      <c r="E2" s="52">
        <v>172.3</v>
      </c>
      <c r="F2" s="53" t="s">
        <v>39</v>
      </c>
      <c r="G2" s="52">
        <v>59.5</v>
      </c>
      <c r="H2" s="51" t="s">
        <v>41</v>
      </c>
      <c r="I2" s="72">
        <f>ROUND(G3/E3^2,1)</f>
        <v>20</v>
      </c>
    </row>
    <row r="3" spans="1:9" x14ac:dyDescent="0.3">
      <c r="E3" s="51">
        <f>E2/100</f>
        <v>1.7230000000000001</v>
      </c>
      <c r="F3" s="51" t="s">
        <v>40</v>
      </c>
      <c r="G3" s="51">
        <f>G2</f>
        <v>59.5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서정기, ID : H1800204)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23일 10:47:48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45161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172.3</v>
      </c>
      <c r="L12" s="124"/>
      <c r="M12" s="117">
        <f>'개인정보 및 신체계측 입력'!G2</f>
        <v>59.5</v>
      </c>
      <c r="N12" s="118"/>
      <c r="O12" s="113" t="s">
        <v>271</v>
      </c>
      <c r="P12" s="107"/>
      <c r="Q12" s="90">
        <f>'개인정보 및 신체계측 입력'!I2</f>
        <v>20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서정기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65.591999999999999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13.855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20.553000000000001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14.6</v>
      </c>
      <c r="L72" s="36" t="s">
        <v>53</v>
      </c>
      <c r="M72" s="36">
        <f>ROUND('DRIs DATA'!K8,1)</f>
        <v>2.1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73.13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199.7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106.35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145.49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85.36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412.01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183.14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2023-08-23T02:56:38Z</dcterms:modified>
</cp:coreProperties>
</file>