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810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<sst xmlns="http://schemas.openxmlformats.org/spreadsheetml/2006/main" count="699" uniqueCount="351">
  <si>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</si>
  <si>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</si>
  <si>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</si>
  <si>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</si>
  <si>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</si>
  <si>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</si>
  <si>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</si>
  <si>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</si>
  <si>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</si>
  <si>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</si>
  <si>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</si>
  <si>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</si>
  <si>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</si>
  <si>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</si>
  <si>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</si>
  <si>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</si>
  <si>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</si>
  <si>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</si>
  <si>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</si>
  <si>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</si>
  <si>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</si>
  <si>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</si>
  <si>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</si>
  <si>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</si>
  <si>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</si>
  <si>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</si>
  <si>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</si>
  <si>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</si>
  <si>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</si>
  <si>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</si>
  <si>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</si>
  <si>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</si>
  <si>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</si>
  <si>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</si>
  <si>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</si>
  <si>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</si>
  <si>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</si>
  <si>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</si>
  <si>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</si>
  <si>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</si>
  <si>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</si>
  <si>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</si>
  <si>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</si>
  <si>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</si>
  <si>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</si>
  <si>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</si>
  <si>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</si>
  <si>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</si>
  <si>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</si>
  <si>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</si>
  <si>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</si>
  <si>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</si>
  <si>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</si>
  <si>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</si>
  <si>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</si>
  <si>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</si>
  <si>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</si>
  <si>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</si>
  <si>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</si>
  <si>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</si>
  <si>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</si>
  <si>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</si>
  <si>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</si>
  <si>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</si>
  <si>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</si>
  <si>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</si>
  <si>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</si>
  <si>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</si>
  <si>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</si>
  <si>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</si>
  <si>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</si>
  <si>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</si>
  <si>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</si>
  <si>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</si>
  <si>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</si>
  <si>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</si>
  <si>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</si>
  <si>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</si>
  <si>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</si>
  <si>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</si>
  <si>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</si>
  <si>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</si>
  <si>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</si>
  <si>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</si>
  <si>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</si>
  <si>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</si>
  <si>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</si>
  <si>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</si>
  <si>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</si>
  <si>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</si>
  <si>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</si>
  <si>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</si>
  <si>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</si>
  <si>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</si>
  <si>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</si>
  <si>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</si>
  <si>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</si>
  <si>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</si>
  <si>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</si>
  <si>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</si>
  <si>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</si>
  <si>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</si>
  <si>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</si>
  <si>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</si>
  <si>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</si>
  <si>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</si>
  <si>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</si>
  <si>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</si>
  <si>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</si>
  <si>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</si>
  <si>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</si>
  <si>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</si>
  <si>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</si>
  <si>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</si>
  <si>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</si>
  <si>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</si>
  <si>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</si>
  <si>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</si>
  <si>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</si>
  <si>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</si>
  <si>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</si>
  <si>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</si>
  <si>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</si>
  <si>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</si>
  <si>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</si>
  <si>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</si>
  <si>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</si>
  <si>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</si>
  <si>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</si>
  <si>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</si>
  <si>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</si>
  <si>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</si>
  <si>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</si>
  <si>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</si>
  <si>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</si>
  <si>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</si>
  <si>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</si>
  <si>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</si>
  <si>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</si>
  <si>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</si>
  <si>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</si>
  <si>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</si>
  <si>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</si>
  <si>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</si>
  <si>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</si>
  <si>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</si>
  <si>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</si>
  <si>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</si>
  <si>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</si>
  <si>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</si>
  <si>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</si>
  <si>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</si>
  <si>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</si>
  <si>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</si>
  <si>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</si>
  <si>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</si>
  <si>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</si>
  <si>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</si>
  <si>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</si>
  <si>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</si>
  <si>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</si>
  <si>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</si>
  <si>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</si>
  <si>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</si>
  <si>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</si>
  <si>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</si>
  <si>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</si>
  <si>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</si>
  <si>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</si>
  <si>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</si>
  <si>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</si>
  <si>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</si>
  <si>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</si>
  <si>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</si>
  <si>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</si>
  <si>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</si>
  <si>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</si>
  <si>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</si>
  <si>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</si>
  <si>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</si>
  <si>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</si>
  <si>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</si>
  <si>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</si>
  <si>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</si>
  <si>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</si>
  <si>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</si>
  <si>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</si>
  <si>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</si>
  <si>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</si>
  <si>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</si>
  <si>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</si>
  <si>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</si>
  <si>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</si>
  <si>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</si>
  <si>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</si>
  <si>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</si>
  <si>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</si>
  <si>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</si>
  <si>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</si>
  <si>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</si>
  <si>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</si>
  <si>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</si>
  <si>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</si>
  <si>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</si>
  <si>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</si>
  <si>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</si>
  <si>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</si>
  <si>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</si>
  <si>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</si>
  <si>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</si>
  <si>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</si>
  <si>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</si>
  <si>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</si>
  <si>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</si>
  <si>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</si>
  <si>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</si>
  <si>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</si>
  <si>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</si>
  <si>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</si>
  <si>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</si>
  <si>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</si>
  <si>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</si>
  <si>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</si>
  <si>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</si>
  <si>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</si>
  <si>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</si>
  <si>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</si>
  <si>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</si>
  <si>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</si>
  <si>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</si>
  <si>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</si>
  <si>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</si>
  <si>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</si>
  <si>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</si>
  <si>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</si>
  <si>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</si>
  <si>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</si>
  <si>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</si>
  <si>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</si>
  <si>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</si>
  <si>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</si>
  <si>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</si>
  <si>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</si>
  <si>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</si>
  <si>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</si>
  <si>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</si>
  <si>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</si>
  <si>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</si>
  <si>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</si>
  <si>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</si>
  <si>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</si>
  <si>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</si>
  <si>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</si>
  <si>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</si>
  <si>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</si>
  <si>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</si>
  <si>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</si>
  <si>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</si>
  <si>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</si>
  <si>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</si>
  <si>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</si>
  <si>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</si>
  <si>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</si>
  <si>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</si>
  <si>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</si>
  <si>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</si>
  <si>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</si>
  <si>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</si>
  <si>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</si>
  <si>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</si>
  <si>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</si>
  <si>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</si>
  <si>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</si>
  <si>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</si>
  <si>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</si>
  <si>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</si>
  <si>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</si>
  <si>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</si>
  <si>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</si>
  <si>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</si>
  <si>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</si>
  <si>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</si>
  <si>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</si>
  <si>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</si>
  <si>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</si>
  <si>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</si>
  <si>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</si>
  <si>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</si>
  <si>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</si>
  <si>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</si>
  <si>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</si>
  <si>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</si>
  <si>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</si>
  <si>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</si>
  <si>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</si>
  <si>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</si>
  <si>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</si>
  <si>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</si>
  <si>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</si>
  <si>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</si>
  <si>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</si>
  <si>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</si>
  <si>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</si>
  <si>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</si>
  <si>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</si>
  <si>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</si>
  <si>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</si>
  <si>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</si>
  <si>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</si>
  <si>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</si>
  <si>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</si>
  <si>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</si>
  <si>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</si>
  <si>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</si>
  <si>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</si>
  <si>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</si>
  <si>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</si>
  <si>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</si>
  <si>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</si>
  <si>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</si>
  <si>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</si>
  <si>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</si>
  <si>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</si>
  <si>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</si>
  <si>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당류</t>
    <phoneticPr fontId="1" type="noConversion"/>
  </si>
  <si>
    <t>H1800213</t>
  </si>
  <si>
    <t>김상도</t>
  </si>
  <si>
    <t>정보</t>
    <phoneticPr fontId="1" type="noConversion"/>
  </si>
  <si>
    <t>(설문지 : FFQ 95문항 설문지, 사용자 : 김상도, ID : H1800213)</t>
  </si>
  <si>
    <t>2023년 10월 25일 12:50:40</t>
  </si>
  <si>
    <t>열량영양소</t>
    <phoneticPr fontId="1" type="noConversion"/>
  </si>
  <si>
    <t>단백질</t>
    <phoneticPr fontId="1" type="noConversion"/>
  </si>
  <si>
    <t>상한섭취량</t>
    <phoneticPr fontId="1" type="noConversion"/>
  </si>
  <si>
    <t>충분섭취량</t>
    <phoneticPr fontId="1" type="noConversion"/>
  </si>
  <si>
    <t>에너지 필요추정량</t>
    <phoneticPr fontId="1" type="noConversion"/>
  </si>
  <si>
    <t>에너지 섭취량</t>
    <phoneticPr fontId="1" type="noConversion"/>
  </si>
  <si>
    <t>당류섭취(g)</t>
    <phoneticPr fontId="1" type="noConversion"/>
  </si>
  <si>
    <t>당류섭취(%)</t>
    <phoneticPr fontId="1" type="noConversion"/>
  </si>
  <si>
    <t>적정비율(최소)</t>
    <phoneticPr fontId="1" type="noConversion"/>
  </si>
  <si>
    <t>당류(kcal)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</si>
  <si>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</si>
  <si>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</si>
  <si>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</si>
  <si>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섭취량</t>
    <phoneticPr fontId="1" type="noConversion"/>
  </si>
  <si>
    <t>권장섭취량</t>
    <phoneticPr fontId="1" type="noConversion"/>
  </si>
  <si>
    <t>염소</t>
    <phoneticPr fontId="1" type="noConversion"/>
  </si>
  <si>
    <t>만성질환위험
감소섭취량</t>
    <phoneticPr fontId="1" type="noConversion"/>
  </si>
  <si>
    <t>평균필요량</t>
    <phoneticPr fontId="1" type="noConversion"/>
  </si>
  <si>
    <t>요오드</t>
    <phoneticPr fontId="1" type="noConversion"/>
  </si>
  <si>
    <t>몰리브덴</t>
    <phoneticPr fontId="1" type="noConversion"/>
  </si>
  <si>
    <t>구리(ug/일)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</si>
</sst>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81.7928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472088"/>
        <c:axId val="197477184"/>
      </c:barChart>
      <c:catAx>
        <c:axId val="19747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477184"/>
        <c:crosses val="autoZero"/>
        <c:auto val="1"/>
        <c:lblAlgn val="ctr"/>
        <c:lblOffset val="100"/>
        <c:noMultiLvlLbl val="0"/>
      </c:catAx>
      <c:valAx>
        <c:axId val="197477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47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9.9595780000000005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14272"/>
        <c:axId val="197081520"/>
      </c:barChart>
      <c:catAx>
        <c:axId val="56821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081520"/>
        <c:crosses val="autoZero"/>
        <c:auto val="1"/>
        <c:lblAlgn val="ctr"/>
        <c:lblOffset val="100"/>
        <c:noMultiLvlLbl val="0"/>
      </c:catAx>
      <c:valAx>
        <c:axId val="19708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1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40.593387999999997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079168"/>
        <c:axId val="197282680"/>
      </c:barChart>
      <c:catAx>
        <c:axId val="19707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282680"/>
        <c:crosses val="autoZero"/>
        <c:auto val="1"/>
        <c:lblAlgn val="ctr"/>
        <c:lblOffset val="100"/>
        <c:noMultiLvlLbl val="0"/>
      </c:catAx>
      <c:valAx>
        <c:axId val="19728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07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1421.3026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47792"/>
        <c:axId val="693448184"/>
      </c:barChart>
      <c:catAx>
        <c:axId val="69344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48184"/>
        <c:crosses val="autoZero"/>
        <c:auto val="1"/>
        <c:lblAlgn val="ctr"/>
        <c:lblOffset val="100"/>
        <c:noMultiLvlLbl val="0"/>
      </c:catAx>
      <c:valAx>
        <c:axId val="69344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4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3923.9616999999998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47400"/>
        <c:axId val="693445048"/>
      </c:barChart>
      <c:catAx>
        <c:axId val="69344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45048"/>
        <c:crosses val="autoZero"/>
        <c:auto val="1"/>
        <c:lblAlgn val="ctr"/>
        <c:lblOffset val="100"/>
        <c:noMultiLvlLbl val="0"/>
      </c:catAx>
      <c:valAx>
        <c:axId val="6934450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4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13.137067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45832"/>
        <c:axId val="693446616"/>
      </c:barChart>
      <c:catAx>
        <c:axId val="69344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46616"/>
        <c:crosses val="autoZero"/>
        <c:auto val="1"/>
        <c:lblAlgn val="ctr"/>
        <c:lblOffset val="100"/>
        <c:noMultiLvlLbl val="0"/>
      </c:catAx>
      <c:valAx>
        <c:axId val="693446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4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303.21114999999998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46224"/>
        <c:axId val="831839824"/>
      </c:barChart>
      <c:catAx>
        <c:axId val="69344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839824"/>
        <c:crosses val="autoZero"/>
        <c:auto val="1"/>
        <c:lblAlgn val="ctr"/>
        <c:lblOffset val="100"/>
        <c:noMultiLvlLbl val="0"/>
      </c:catAx>
      <c:valAx>
        <c:axId val="83183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4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10.969835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1844920"/>
        <c:axId val="831841000"/>
      </c:barChart>
      <c:catAx>
        <c:axId val="83184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841000"/>
        <c:crosses val="autoZero"/>
        <c:auto val="1"/>
        <c:lblAlgn val="ctr"/>
        <c:lblOffset val="100"/>
        <c:noMultiLvlLbl val="0"/>
      </c:catAx>
      <c:valAx>
        <c:axId val="831841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184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1817.9703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1839040"/>
        <c:axId val="831841392"/>
      </c:barChart>
      <c:catAx>
        <c:axId val="83183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841392"/>
        <c:crosses val="autoZero"/>
        <c:auto val="1"/>
        <c:lblAlgn val="ctr"/>
        <c:lblOffset val="100"/>
        <c:noMultiLvlLbl val="0"/>
      </c:catAx>
      <c:valAx>
        <c:axId val="8318413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183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7.9398090000000008E-3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1843744"/>
        <c:axId val="831844528"/>
      </c:barChart>
      <c:catAx>
        <c:axId val="83184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844528"/>
        <c:crosses val="autoZero"/>
        <c:auto val="1"/>
        <c:lblAlgn val="ctr"/>
        <c:lblOffset val="100"/>
        <c:noMultiLvlLbl val="0"/>
      </c:catAx>
      <c:valAx>
        <c:axId val="83184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184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7.74078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1845312"/>
        <c:axId val="831844136"/>
      </c:barChart>
      <c:catAx>
        <c:axId val="8318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844136"/>
        <c:crosses val="autoZero"/>
        <c:auto val="1"/>
        <c:lblAlgn val="ctr"/>
        <c:lblOffset val="100"/>
        <c:noMultiLvlLbl val="0"/>
      </c:catAx>
      <c:valAx>
        <c:axId val="831844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18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39.652565000000003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472872"/>
        <c:axId val="197470520"/>
      </c:barChart>
      <c:catAx>
        <c:axId val="19747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470520"/>
        <c:crosses val="autoZero"/>
        <c:auto val="1"/>
        <c:lblAlgn val="ctr"/>
        <c:lblOffset val="100"/>
        <c:noMultiLvlLbl val="0"/>
      </c:catAx>
      <c:valAx>
        <c:axId val="197470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47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105.49736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1842568"/>
        <c:axId val="831839432"/>
      </c:barChart>
      <c:catAx>
        <c:axId val="83184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839432"/>
        <c:crosses val="autoZero"/>
        <c:auto val="1"/>
        <c:lblAlgn val="ctr"/>
        <c:lblOffset val="100"/>
        <c:noMultiLvlLbl val="0"/>
      </c:catAx>
      <c:valAx>
        <c:axId val="831839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184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105.33292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1840216"/>
        <c:axId val="831840608"/>
      </c:barChart>
      <c:catAx>
        <c:axId val="83184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840608"/>
        <c:crosses val="autoZero"/>
        <c:auto val="1"/>
        <c:lblAlgn val="ctr"/>
        <c:lblOffset val="100"/>
        <c:noMultiLvlLbl val="0"/>
      </c:catAx>
      <c:valAx>
        <c:axId val="83184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184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0.47499999999999998</c:v>
                </c:pt>
                <c:pt idx="1">
                  <c:v>8.2449999999999992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9442816"/>
        <c:axId val="569442424"/>
      </c:barChart>
      <c:catAx>
        <c:axId val="56944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42424"/>
        <c:crosses val="autoZero"/>
        <c:auto val="1"/>
        <c:lblAlgn val="ctr"/>
        <c:lblOffset val="100"/>
        <c:noMultiLvlLbl val="0"/>
      </c:catAx>
      <c:valAx>
        <c:axId val="56944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4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288.89984130859375</c:v>
                </c:pt>
                <c:pt idx="1">
                  <c:v>0</c:v>
                </c:pt>
                <c:pt idx="2">
                  <c:v>10.091524124145508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702.79229999999995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41248"/>
        <c:axId val="569446344"/>
      </c:barChart>
      <c:catAx>
        <c:axId val="56944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46344"/>
        <c:crosses val="autoZero"/>
        <c:auto val="1"/>
        <c:lblAlgn val="ctr"/>
        <c:lblOffset val="100"/>
        <c:noMultiLvlLbl val="0"/>
      </c:catAx>
      <c:valAx>
        <c:axId val="569446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4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17.706064000000001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40856"/>
        <c:axId val="569444776"/>
      </c:barChart>
      <c:catAx>
        <c:axId val="56944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44776"/>
        <c:crosses val="autoZero"/>
        <c:auto val="1"/>
        <c:lblAlgn val="ctr"/>
        <c:lblOffset val="100"/>
        <c:noMultiLvlLbl val="0"/>
      </c:catAx>
      <c:valAx>
        <c:axId val="56944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4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68.387</c:v>
                </c:pt>
                <c:pt idx="1">
                  <c:v>13.340999999999999</c:v>
                </c:pt>
                <c:pt idx="2">
                  <c:v>18.273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9447128"/>
        <c:axId val="569446736"/>
      </c:barChart>
      <c:catAx>
        <c:axId val="56944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46736"/>
        <c:crosses val="autoZero"/>
        <c:auto val="1"/>
        <c:lblAlgn val="ctr"/>
        <c:lblOffset val="100"/>
        <c:noMultiLvlLbl val="0"/>
      </c:catAx>
      <c:valAx>
        <c:axId val="56944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4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2072.1057000000001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48304"/>
        <c:axId val="569447520"/>
      </c:barChart>
      <c:catAx>
        <c:axId val="56944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47520"/>
        <c:crosses val="autoZero"/>
        <c:auto val="1"/>
        <c:lblAlgn val="ctr"/>
        <c:lblOffset val="100"/>
        <c:noMultiLvlLbl val="0"/>
      </c:catAx>
      <c:valAx>
        <c:axId val="569447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4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130.6653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45952"/>
        <c:axId val="569442032"/>
      </c:barChart>
      <c:catAx>
        <c:axId val="56944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42032"/>
        <c:crosses val="autoZero"/>
        <c:auto val="1"/>
        <c:lblAlgn val="ctr"/>
        <c:lblOffset val="100"/>
        <c:noMultiLvlLbl val="0"/>
      </c:catAx>
      <c:valAx>
        <c:axId val="569442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4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847.57117000000005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1841784"/>
        <c:axId val="566026720"/>
      </c:barChart>
      <c:catAx>
        <c:axId val="83184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26720"/>
        <c:crosses val="autoZero"/>
        <c:auto val="1"/>
        <c:lblAlgn val="ctr"/>
        <c:lblOffset val="100"/>
        <c:noMultiLvlLbl val="0"/>
      </c:catAx>
      <c:valAx>
        <c:axId val="56602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184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1.3759342000000001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475224"/>
        <c:axId val="564032520"/>
      </c:barChart>
      <c:catAx>
        <c:axId val="19747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32520"/>
        <c:crosses val="autoZero"/>
        <c:auto val="1"/>
        <c:lblAlgn val="ctr"/>
        <c:lblOffset val="100"/>
        <c:noMultiLvlLbl val="0"/>
      </c:catAx>
      <c:valAx>
        <c:axId val="56403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47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4861.4350000000004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27112"/>
        <c:axId val="566024760"/>
      </c:barChart>
      <c:catAx>
        <c:axId val="56602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24760"/>
        <c:crosses val="autoZero"/>
        <c:auto val="1"/>
        <c:lblAlgn val="ctr"/>
        <c:lblOffset val="100"/>
        <c:noMultiLvlLbl val="0"/>
      </c:catAx>
      <c:valAx>
        <c:axId val="56602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2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11.984488000000001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29072"/>
        <c:axId val="566030248"/>
      </c:barChart>
      <c:catAx>
        <c:axId val="56602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30248"/>
        <c:crosses val="autoZero"/>
        <c:auto val="1"/>
        <c:lblAlgn val="ctr"/>
        <c:lblOffset val="100"/>
        <c:noMultiLvlLbl val="0"/>
      </c:catAx>
      <c:valAx>
        <c:axId val="56603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2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0.79472387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25152"/>
        <c:axId val="566027504"/>
      </c:barChart>
      <c:catAx>
        <c:axId val="56602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27504"/>
        <c:crosses val="autoZero"/>
        <c:auto val="1"/>
        <c:lblAlgn val="ctr"/>
        <c:lblOffset val="100"/>
        <c:noMultiLvlLbl val="0"/>
      </c:catAx>
      <c:valAx>
        <c:axId val="56602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2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200.81755000000001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30560"/>
        <c:axId val="564029384"/>
      </c:barChart>
      <c:catAx>
        <c:axId val="56403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29384"/>
        <c:crosses val="autoZero"/>
        <c:auto val="1"/>
        <c:lblAlgn val="ctr"/>
        <c:lblOffset val="100"/>
        <c:noMultiLvlLbl val="0"/>
      </c:catAx>
      <c:valAx>
        <c:axId val="564029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3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2.3988554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30952"/>
        <c:axId val="564032912"/>
      </c:barChart>
      <c:catAx>
        <c:axId val="56403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32912"/>
        <c:crosses val="autoZero"/>
        <c:auto val="1"/>
        <c:lblAlgn val="ctr"/>
        <c:lblOffset val="100"/>
        <c:noMultiLvlLbl val="0"/>
      </c:catAx>
      <c:valAx>
        <c:axId val="564032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3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15.064261999999999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033304"/>
        <c:axId val="564027816"/>
      </c:barChart>
      <c:catAx>
        <c:axId val="56403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027816"/>
        <c:crosses val="autoZero"/>
        <c:auto val="1"/>
        <c:lblAlgn val="ctr"/>
        <c:lblOffset val="100"/>
        <c:noMultiLvlLbl val="0"/>
      </c:catAx>
      <c:valAx>
        <c:axId val="56402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03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0.79472387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17016"/>
        <c:axId val="568217408"/>
      </c:barChart>
      <c:catAx>
        <c:axId val="56821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17408"/>
        <c:crosses val="autoZero"/>
        <c:auto val="1"/>
        <c:lblAlgn val="ctr"/>
        <c:lblOffset val="100"/>
        <c:noMultiLvlLbl val="0"/>
      </c:catAx>
      <c:valAx>
        <c:axId val="56821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1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339.69272000000001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18976"/>
        <c:axId val="568213488"/>
      </c:barChart>
      <c:catAx>
        <c:axId val="56821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13488"/>
        <c:crosses val="autoZero"/>
        <c:auto val="1"/>
        <c:lblAlgn val="ctr"/>
        <c:lblOffset val="100"/>
        <c:noMultiLvlLbl val="0"/>
      </c:catAx>
      <c:valAx>
        <c:axId val="56821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1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10.091524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15840"/>
        <c:axId val="568212312"/>
      </c:barChart>
      <c:catAx>
        <c:axId val="56821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12312"/>
        <c:crosses val="autoZero"/>
        <c:auto val="1"/>
        <c:lblAlgn val="ctr"/>
        <c:lblOffset val="100"/>
        <c:noMultiLvlLbl val="0"/>
      </c:catAx>
      <c:valAx>
        <c:axId val="568212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1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김상도, ID : H1800213)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10월 25일 12:50:40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2072.1057000000001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81.7928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39.652565000000003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68.387</v>
      </c>
      <c r="G8" s="59">
        <f>'DRIs DATA 입력'!G8</f>
        <v>13.340999999999999</v>
      </c>
      <c r="H8" s="59">
        <f>'DRIs DATA 입력'!H8</f>
        <v>18.273</v>
      </c>
      <c r="I8" s="46"/>
      <c r="J8" s="59" t="s">
        <v>216</v>
      </c>
      <c r="K8" s="59">
        <f>'DRIs DATA 입력'!K8</f>
        <v>0.47499999999999998</v>
      </c>
      <c r="L8" s="59">
        <f>'DRIs DATA 입력'!L8</f>
        <v>8.2449999999999992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702.79229999999995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17.706064000000001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1.3759342000000001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200.81755000000001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130.6653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1.4135413999999999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2.3988554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15.064261999999999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0.79472387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339.69272000000001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10.091524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9.9595780000000005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40.593387999999997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847.57117000000005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1421.3026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4861.4350000000004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3923.9616999999998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13.137067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303.21114999999998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11.984488000000001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10.969835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1817.9703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7.9398090000000008E-3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7.74078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105.49736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105.33292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H56" sqref="H56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x14ac:dyDescent="0.3">
      <c r="A1" s="62" t="s">
        <v>327</v>
      </c>
      <c r="B1" s="61" t="s">
        <v>328</v>
      </c>
      <c r="G1" s="62" t="s">
        <v>276</v>
      </c>
      <c r="H1" s="61" t="s">
        <v>329</v>
      </c>
    </row>
    <row r="3" spans="1:33" x14ac:dyDescent="0.3">
      <c r="A3" s="70" t="s">
        <v>277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</row>
    <row r="4" spans="1:33" x14ac:dyDescent="0.3">
      <c r="A4" s="69" t="s">
        <v>278</v>
      </c>
      <c r="B4" s="69"/>
      <c r="C4" s="69"/>
      <c r="E4" s="66" t="s">
        <v>330</v>
      </c>
      <c r="F4" s="67"/>
      <c r="G4" s="67"/>
      <c r="H4" s="68"/>
      <c r="J4" s="66" t="s">
        <v>279</v>
      </c>
      <c r="K4" s="67"/>
      <c r="L4" s="68"/>
      <c r="N4" s="69" t="s">
        <v>331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  <c r="AB4" s="69" t="s">
        <v>324</v>
      </c>
      <c r="AC4" s="69"/>
      <c r="AD4" s="69"/>
      <c r="AE4" s="69"/>
      <c r="AF4" s="69"/>
      <c r="AG4" s="69"/>
    </row>
    <row r="5" spans="1:33" x14ac:dyDescent="0.3">
      <c r="A5" s="63"/>
      <c r="B5" s="63" t="s">
        <v>281</v>
      </c>
      <c r="C5" s="63" t="s">
        <v>282</v>
      </c>
      <c r="E5" s="63"/>
      <c r="F5" s="63" t="s">
        <v>50</v>
      </c>
      <c r="G5" s="63" t="s">
        <v>283</v>
      </c>
      <c r="H5" s="63" t="s">
        <v>46</v>
      </c>
      <c r="J5" s="63"/>
      <c r="K5" s="63" t="s">
        <v>284</v>
      </c>
      <c r="L5" s="63" t="s">
        <v>285</v>
      </c>
      <c r="N5" s="63"/>
      <c r="O5" s="63" t="s">
        <v>286</v>
      </c>
      <c r="P5" s="63" t="s">
        <v>287</v>
      </c>
      <c r="Q5" s="63" t="s">
        <v>288</v>
      </c>
      <c r="R5" s="63" t="s">
        <v>332</v>
      </c>
      <c r="S5" s="63" t="s">
        <v>282</v>
      </c>
      <c r="U5" s="63"/>
      <c r="V5" s="63" t="s">
        <v>286</v>
      </c>
      <c r="W5" s="63" t="s">
        <v>287</v>
      </c>
      <c r="X5" s="63" t="s">
        <v>333</v>
      </c>
      <c r="Y5" s="63" t="s">
        <v>289</v>
      </c>
      <c r="Z5" s="63" t="s">
        <v>282</v>
      </c>
      <c r="AB5" s="63"/>
      <c r="AC5" s="63" t="s">
        <v>334</v>
      </c>
      <c r="AD5" s="63" t="s">
        <v>335</v>
      </c>
      <c r="AE5" s="63" t="s">
        <v>324</v>
      </c>
      <c r="AF5" s="63" t="s">
        <v>336</v>
      </c>
      <c r="AG5" s="63" t="s">
        <v>337</v>
      </c>
    </row>
    <row r="6" spans="1:33" x14ac:dyDescent="0.3">
      <c r="A6" s="63" t="s">
        <v>278</v>
      </c>
      <c r="B6" s="63">
        <v>2200</v>
      </c>
      <c r="C6" s="63">
        <v>2072.1057000000001</v>
      </c>
      <c r="E6" s="63" t="s">
        <v>338</v>
      </c>
      <c r="F6" s="63">
        <v>55</v>
      </c>
      <c r="G6" s="63">
        <v>15</v>
      </c>
      <c r="H6" s="63">
        <v>7</v>
      </c>
      <c r="J6" s="63" t="s">
        <v>290</v>
      </c>
      <c r="K6" s="63">
        <v>0.1</v>
      </c>
      <c r="L6" s="63">
        <v>4</v>
      </c>
      <c r="N6" s="63" t="s">
        <v>291</v>
      </c>
      <c r="O6" s="63">
        <v>50</v>
      </c>
      <c r="P6" s="63">
        <v>60</v>
      </c>
      <c r="Q6" s="63">
        <v>0</v>
      </c>
      <c r="R6" s="63">
        <v>0</v>
      </c>
      <c r="S6" s="63">
        <v>81.7928</v>
      </c>
      <c r="U6" s="63" t="s">
        <v>292</v>
      </c>
      <c r="V6" s="63">
        <v>0</v>
      </c>
      <c r="W6" s="63">
        <v>0</v>
      </c>
      <c r="X6" s="63">
        <v>30</v>
      </c>
      <c r="Y6" s="63">
        <v>0</v>
      </c>
      <c r="Z6" s="63">
        <v>39.652565000000003</v>
      </c>
      <c r="AB6" s="63" t="s">
        <v>339</v>
      </c>
      <c r="AC6" s="63">
        <v>2200</v>
      </c>
      <c r="AD6" s="63">
        <v>2072.1057000000001</v>
      </c>
      <c r="AE6" s="63">
        <v>416.61370849609375</v>
      </c>
      <c r="AF6" s="63">
        <v>104.15343</v>
      </c>
      <c r="AG6" s="63">
        <v>20.105813419862159</v>
      </c>
    </row>
    <row r="7" spans="1:33" x14ac:dyDescent="0.3">
      <c r="E7" s="63" t="s">
        <v>340</v>
      </c>
      <c r="F7" s="63">
        <v>65</v>
      </c>
      <c r="G7" s="63">
        <v>30</v>
      </c>
      <c r="H7" s="63">
        <v>20</v>
      </c>
      <c r="J7" s="63" t="s">
        <v>340</v>
      </c>
      <c r="K7" s="63">
        <v>1</v>
      </c>
      <c r="L7" s="63">
        <v>10</v>
      </c>
    </row>
    <row r="8" spans="1:33" x14ac:dyDescent="0.3">
      <c r="E8" s="63" t="s">
        <v>293</v>
      </c>
      <c r="F8" s="63">
        <v>68.387</v>
      </c>
      <c r="G8" s="63">
        <v>13.340999999999999</v>
      </c>
      <c r="H8" s="63">
        <v>18.273</v>
      </c>
      <c r="J8" s="63" t="s">
        <v>293</v>
      </c>
      <c r="K8" s="63">
        <v>0.47499999999999998</v>
      </c>
      <c r="L8" s="63">
        <v>8.2449999999999992</v>
      </c>
    </row>
    <row r="13" spans="1:33" x14ac:dyDescent="0.3">
      <c r="A13" s="70" t="s">
        <v>341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33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296</v>
      </c>
      <c r="P14" s="69"/>
      <c r="Q14" s="69"/>
      <c r="R14" s="69"/>
      <c r="S14" s="69"/>
      <c r="T14" s="69"/>
      <c r="V14" s="69" t="s">
        <v>342</v>
      </c>
      <c r="W14" s="69"/>
      <c r="X14" s="69"/>
      <c r="Y14" s="69"/>
      <c r="Z14" s="69"/>
      <c r="AA14" s="69"/>
    </row>
    <row r="15" spans="1:33" x14ac:dyDescent="0.3">
      <c r="A15" s="63"/>
      <c r="B15" s="63" t="s">
        <v>286</v>
      </c>
      <c r="C15" s="63" t="s">
        <v>287</v>
      </c>
      <c r="D15" s="63" t="s">
        <v>288</v>
      </c>
      <c r="E15" s="63" t="s">
        <v>289</v>
      </c>
      <c r="F15" s="63" t="s">
        <v>282</v>
      </c>
      <c r="H15" s="63"/>
      <c r="I15" s="63" t="s">
        <v>286</v>
      </c>
      <c r="J15" s="63" t="s">
        <v>287</v>
      </c>
      <c r="K15" s="63" t="s">
        <v>288</v>
      </c>
      <c r="L15" s="63" t="s">
        <v>289</v>
      </c>
      <c r="M15" s="63" t="s">
        <v>282</v>
      </c>
      <c r="O15" s="63"/>
      <c r="P15" s="63" t="s">
        <v>286</v>
      </c>
      <c r="Q15" s="63" t="s">
        <v>287</v>
      </c>
      <c r="R15" s="63" t="s">
        <v>333</v>
      </c>
      <c r="S15" s="63" t="s">
        <v>289</v>
      </c>
      <c r="T15" s="63" t="s">
        <v>343</v>
      </c>
      <c r="V15" s="63"/>
      <c r="W15" s="63" t="s">
        <v>286</v>
      </c>
      <c r="X15" s="63" t="s">
        <v>287</v>
      </c>
      <c r="Y15" s="63" t="s">
        <v>288</v>
      </c>
      <c r="Z15" s="63" t="s">
        <v>289</v>
      </c>
      <c r="AA15" s="63" t="s">
        <v>282</v>
      </c>
    </row>
    <row r="16" spans="1:33" x14ac:dyDescent="0.3">
      <c r="A16" s="63" t="s">
        <v>297</v>
      </c>
      <c r="B16" s="63">
        <v>530</v>
      </c>
      <c r="C16" s="63">
        <v>750</v>
      </c>
      <c r="D16" s="63">
        <v>0</v>
      </c>
      <c r="E16" s="63">
        <v>3000</v>
      </c>
      <c r="F16" s="63">
        <v>702.79229999999995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17.706064000000001</v>
      </c>
      <c r="O16" s="63" t="s">
        <v>4</v>
      </c>
      <c r="P16" s="63">
        <v>0</v>
      </c>
      <c r="Q16" s="63">
        <v>0</v>
      </c>
      <c r="R16" s="63">
        <v>10</v>
      </c>
      <c r="S16" s="63">
        <v>100</v>
      </c>
      <c r="T16" s="63">
        <v>1.3759342000000001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200.81755000000001</v>
      </c>
    </row>
    <row r="23" spans="1:62" x14ac:dyDescent="0.3">
      <c r="A23" s="70" t="s">
        <v>298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299</v>
      </c>
      <c r="B24" s="69"/>
      <c r="C24" s="69"/>
      <c r="D24" s="69"/>
      <c r="E24" s="69"/>
      <c r="F24" s="69"/>
      <c r="H24" s="69" t="s">
        <v>300</v>
      </c>
      <c r="I24" s="69"/>
      <c r="J24" s="69"/>
      <c r="K24" s="69"/>
      <c r="L24" s="69"/>
      <c r="M24" s="69"/>
      <c r="O24" s="69" t="s">
        <v>301</v>
      </c>
      <c r="P24" s="69"/>
      <c r="Q24" s="69"/>
      <c r="R24" s="69"/>
      <c r="S24" s="69"/>
      <c r="T24" s="69"/>
      <c r="V24" s="69" t="s">
        <v>302</v>
      </c>
      <c r="W24" s="69"/>
      <c r="X24" s="69"/>
      <c r="Y24" s="69"/>
      <c r="Z24" s="69"/>
      <c r="AA24" s="69"/>
      <c r="AC24" s="69" t="s">
        <v>303</v>
      </c>
      <c r="AD24" s="69"/>
      <c r="AE24" s="69"/>
      <c r="AF24" s="69"/>
      <c r="AG24" s="69"/>
      <c r="AH24" s="69"/>
      <c r="AJ24" s="69" t="s">
        <v>304</v>
      </c>
      <c r="AK24" s="69"/>
      <c r="AL24" s="69"/>
      <c r="AM24" s="69"/>
      <c r="AN24" s="69"/>
      <c r="AO24" s="69"/>
      <c r="AQ24" s="69" t="s">
        <v>305</v>
      </c>
      <c r="AR24" s="69"/>
      <c r="AS24" s="69"/>
      <c r="AT24" s="69"/>
      <c r="AU24" s="69"/>
      <c r="AV24" s="69"/>
      <c r="AX24" s="69" t="s">
        <v>306</v>
      </c>
      <c r="AY24" s="69"/>
      <c r="AZ24" s="69"/>
      <c r="BA24" s="69"/>
      <c r="BB24" s="69"/>
      <c r="BC24" s="69"/>
      <c r="BE24" s="69" t="s">
        <v>307</v>
      </c>
      <c r="BF24" s="69"/>
      <c r="BG24" s="69"/>
      <c r="BH24" s="69"/>
      <c r="BI24" s="69"/>
      <c r="BJ24" s="69"/>
    </row>
    <row r="25" spans="1:62" x14ac:dyDescent="0.3">
      <c r="A25" s="63"/>
      <c r="B25" s="63" t="s">
        <v>286</v>
      </c>
      <c r="C25" s="63" t="s">
        <v>287</v>
      </c>
      <c r="D25" s="63" t="s">
        <v>288</v>
      </c>
      <c r="E25" s="63" t="s">
        <v>289</v>
      </c>
      <c r="F25" s="63" t="s">
        <v>282</v>
      </c>
      <c r="H25" s="63"/>
      <c r="I25" s="63" t="s">
        <v>286</v>
      </c>
      <c r="J25" s="63" t="s">
        <v>287</v>
      </c>
      <c r="K25" s="63" t="s">
        <v>288</v>
      </c>
      <c r="L25" s="63" t="s">
        <v>289</v>
      </c>
      <c r="M25" s="63" t="s">
        <v>282</v>
      </c>
      <c r="O25" s="63"/>
      <c r="P25" s="63" t="s">
        <v>286</v>
      </c>
      <c r="Q25" s="63" t="s">
        <v>287</v>
      </c>
      <c r="R25" s="63" t="s">
        <v>288</v>
      </c>
      <c r="S25" s="63" t="s">
        <v>289</v>
      </c>
      <c r="T25" s="63" t="s">
        <v>282</v>
      </c>
      <c r="V25" s="63"/>
      <c r="W25" s="63" t="s">
        <v>286</v>
      </c>
      <c r="X25" s="63" t="s">
        <v>287</v>
      </c>
      <c r="Y25" s="63" t="s">
        <v>288</v>
      </c>
      <c r="Z25" s="63" t="s">
        <v>289</v>
      </c>
      <c r="AA25" s="63" t="s">
        <v>282</v>
      </c>
      <c r="AC25" s="63"/>
      <c r="AD25" s="63" t="s">
        <v>286</v>
      </c>
      <c r="AE25" s="63" t="s">
        <v>287</v>
      </c>
      <c r="AF25" s="63" t="s">
        <v>333</v>
      </c>
      <c r="AG25" s="63" t="s">
        <v>289</v>
      </c>
      <c r="AH25" s="63" t="s">
        <v>282</v>
      </c>
      <c r="AJ25" s="63"/>
      <c r="AK25" s="63" t="s">
        <v>286</v>
      </c>
      <c r="AL25" s="63" t="s">
        <v>287</v>
      </c>
      <c r="AM25" s="63" t="s">
        <v>288</v>
      </c>
      <c r="AN25" s="63" t="s">
        <v>289</v>
      </c>
      <c r="AO25" s="63" t="s">
        <v>282</v>
      </c>
      <c r="AQ25" s="63"/>
      <c r="AR25" s="63" t="s">
        <v>286</v>
      </c>
      <c r="AS25" s="63" t="s">
        <v>287</v>
      </c>
      <c r="AT25" s="63" t="s">
        <v>288</v>
      </c>
      <c r="AU25" s="63" t="s">
        <v>289</v>
      </c>
      <c r="AV25" s="63" t="s">
        <v>282</v>
      </c>
      <c r="AX25" s="63"/>
      <c r="AY25" s="63" t="s">
        <v>286</v>
      </c>
      <c r="AZ25" s="63" t="s">
        <v>287</v>
      </c>
      <c r="BA25" s="63" t="s">
        <v>288</v>
      </c>
      <c r="BB25" s="63" t="s">
        <v>289</v>
      </c>
      <c r="BC25" s="63" t="s">
        <v>282</v>
      </c>
      <c r="BE25" s="63"/>
      <c r="BF25" s="63" t="s">
        <v>286</v>
      </c>
      <c r="BG25" s="63" t="s">
        <v>344</v>
      </c>
      <c r="BH25" s="63" t="s">
        <v>288</v>
      </c>
      <c r="BI25" s="63" t="s">
        <v>289</v>
      </c>
      <c r="BJ25" s="63" t="s">
        <v>282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130.6653</v>
      </c>
      <c r="H26" s="63" t="s">
        <v>9</v>
      </c>
      <c r="I26" s="63">
        <v>1</v>
      </c>
      <c r="J26" s="63">
        <v>1.2</v>
      </c>
      <c r="K26" s="63">
        <v>0</v>
      </c>
      <c r="L26" s="63">
        <v>0</v>
      </c>
      <c r="M26" s="63">
        <v>1.4135413999999999</v>
      </c>
      <c r="O26" s="63" t="s">
        <v>10</v>
      </c>
      <c r="P26" s="63">
        <v>1.3</v>
      </c>
      <c r="Q26" s="63">
        <v>1.5</v>
      </c>
      <c r="R26" s="63">
        <v>0</v>
      </c>
      <c r="S26" s="63">
        <v>0</v>
      </c>
      <c r="T26" s="63">
        <v>2.3988554</v>
      </c>
      <c r="V26" s="63" t="s">
        <v>11</v>
      </c>
      <c r="W26" s="63">
        <v>12</v>
      </c>
      <c r="X26" s="63">
        <v>16</v>
      </c>
      <c r="Y26" s="63">
        <v>0</v>
      </c>
      <c r="Z26" s="63">
        <v>35</v>
      </c>
      <c r="AA26" s="63">
        <v>15.064261999999999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0.79472387</v>
      </c>
      <c r="AJ26" s="63" t="s">
        <v>308</v>
      </c>
      <c r="AK26" s="63">
        <v>320</v>
      </c>
      <c r="AL26" s="63">
        <v>400</v>
      </c>
      <c r="AM26" s="63">
        <v>0</v>
      </c>
      <c r="AN26" s="63">
        <v>1000</v>
      </c>
      <c r="AO26" s="63">
        <v>339.69272000000001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10.091524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9.9595780000000005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40.593387999999997</v>
      </c>
    </row>
    <row r="33" spans="1:62" x14ac:dyDescent="0.3">
      <c r="A33" s="70" t="s">
        <v>309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</row>
    <row r="34" spans="1:62" x14ac:dyDescent="0.3">
      <c r="A34" s="69" t="s">
        <v>177</v>
      </c>
      <c r="B34" s="69"/>
      <c r="C34" s="69"/>
      <c r="D34" s="69"/>
      <c r="E34" s="69"/>
      <c r="F34" s="69"/>
      <c r="H34" s="69" t="s">
        <v>310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311</v>
      </c>
      <c r="W34" s="69"/>
      <c r="X34" s="69"/>
      <c r="Y34" s="69"/>
      <c r="Z34" s="69"/>
      <c r="AA34" s="69"/>
      <c r="AC34" s="69" t="s">
        <v>345</v>
      </c>
      <c r="AD34" s="69"/>
      <c r="AE34" s="69"/>
      <c r="AF34" s="69"/>
      <c r="AG34" s="69"/>
      <c r="AH34" s="69"/>
      <c r="AJ34" s="69" t="s">
        <v>312</v>
      </c>
      <c r="AK34" s="69"/>
      <c r="AL34" s="69"/>
      <c r="AM34" s="69"/>
      <c r="AN34" s="69"/>
      <c r="AO34" s="69"/>
    </row>
    <row r="35" spans="1:62" ht="33" x14ac:dyDescent="0.3">
      <c r="A35" s="63"/>
      <c r="B35" s="63" t="s">
        <v>286</v>
      </c>
      <c r="C35" s="63" t="s">
        <v>287</v>
      </c>
      <c r="D35" s="63" t="s">
        <v>288</v>
      </c>
      <c r="E35" s="63" t="s">
        <v>289</v>
      </c>
      <c r="F35" s="63" t="s">
        <v>282</v>
      </c>
      <c r="H35" s="63"/>
      <c r="I35" s="63" t="s">
        <v>286</v>
      </c>
      <c r="J35" s="63" t="s">
        <v>287</v>
      </c>
      <c r="K35" s="63" t="s">
        <v>288</v>
      </c>
      <c r="L35" s="63" t="s">
        <v>332</v>
      </c>
      <c r="M35" s="63" t="s">
        <v>282</v>
      </c>
      <c r="O35" s="63"/>
      <c r="P35" s="63" t="s">
        <v>286</v>
      </c>
      <c r="Q35" s="63" t="s">
        <v>344</v>
      </c>
      <c r="R35" s="63" t="s">
        <v>288</v>
      </c>
      <c r="S35" s="65" t="s">
        <v>346</v>
      </c>
      <c r="T35" s="63" t="s">
        <v>343</v>
      </c>
      <c r="V35" s="63"/>
      <c r="W35" s="63" t="s">
        <v>347</v>
      </c>
      <c r="X35" s="63" t="s">
        <v>287</v>
      </c>
      <c r="Y35" s="63" t="s">
        <v>288</v>
      </c>
      <c r="Z35" s="63" t="s">
        <v>289</v>
      </c>
      <c r="AA35" s="63" t="s">
        <v>282</v>
      </c>
      <c r="AC35" s="63"/>
      <c r="AD35" s="63" t="s">
        <v>347</v>
      </c>
      <c r="AE35" s="63" t="s">
        <v>287</v>
      </c>
      <c r="AF35" s="63" t="s">
        <v>288</v>
      </c>
      <c r="AG35" s="63" t="s">
        <v>289</v>
      </c>
      <c r="AH35" s="63" t="s">
        <v>343</v>
      </c>
      <c r="AJ35" s="63"/>
      <c r="AK35" s="63" t="s">
        <v>286</v>
      </c>
      <c r="AL35" s="63" t="s">
        <v>287</v>
      </c>
      <c r="AM35" s="63" t="s">
        <v>288</v>
      </c>
      <c r="AN35" s="63" t="s">
        <v>289</v>
      </c>
      <c r="AO35" s="63" t="s">
        <v>282</v>
      </c>
    </row>
    <row r="36" spans="1:62" x14ac:dyDescent="0.3">
      <c r="A36" s="63" t="s">
        <v>17</v>
      </c>
      <c r="B36" s="63">
        <v>600</v>
      </c>
      <c r="C36" s="63">
        <v>750</v>
      </c>
      <c r="D36" s="63">
        <v>0</v>
      </c>
      <c r="E36" s="63">
        <v>2000</v>
      </c>
      <c r="F36" s="63">
        <v>847.57117000000005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1421.3026</v>
      </c>
      <c r="O36" s="63" t="s">
        <v>19</v>
      </c>
      <c r="P36" s="63">
        <v>0</v>
      </c>
      <c r="Q36" s="63">
        <v>0</v>
      </c>
      <c r="R36" s="63">
        <v>1500</v>
      </c>
      <c r="S36" s="63">
        <v>2300</v>
      </c>
      <c r="T36" s="63">
        <v>4861.4350000000004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3923.9616999999998</v>
      </c>
      <c r="AC36" s="63" t="s">
        <v>21</v>
      </c>
      <c r="AD36" s="63">
        <v>0</v>
      </c>
      <c r="AE36" s="63">
        <v>0</v>
      </c>
      <c r="AF36" s="63">
        <v>2300</v>
      </c>
      <c r="AG36" s="63">
        <v>0</v>
      </c>
      <c r="AH36" s="63">
        <v>13.137067</v>
      </c>
      <c r="AJ36" s="63" t="s">
        <v>22</v>
      </c>
      <c r="AK36" s="63">
        <v>310</v>
      </c>
      <c r="AL36" s="63">
        <v>370</v>
      </c>
      <c r="AM36" s="63">
        <v>0</v>
      </c>
      <c r="AN36" s="63">
        <v>350</v>
      </c>
      <c r="AO36" s="63">
        <v>303.21114999999998</v>
      </c>
    </row>
    <row r="43" spans="1:62" x14ac:dyDescent="0.3">
      <c r="A43" s="70" t="s">
        <v>313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2" x14ac:dyDescent="0.3">
      <c r="A44" s="69" t="s">
        <v>314</v>
      </c>
      <c r="B44" s="69"/>
      <c r="C44" s="69"/>
      <c r="D44" s="69"/>
      <c r="E44" s="69"/>
      <c r="F44" s="69"/>
      <c r="H44" s="69" t="s">
        <v>315</v>
      </c>
      <c r="I44" s="69"/>
      <c r="J44" s="69"/>
      <c r="K44" s="69"/>
      <c r="L44" s="69"/>
      <c r="M44" s="69"/>
      <c r="O44" s="69" t="s">
        <v>316</v>
      </c>
      <c r="P44" s="69"/>
      <c r="Q44" s="69"/>
      <c r="R44" s="69"/>
      <c r="S44" s="69"/>
      <c r="T44" s="69"/>
      <c r="V44" s="69" t="s">
        <v>317</v>
      </c>
      <c r="W44" s="69"/>
      <c r="X44" s="69"/>
      <c r="Y44" s="69"/>
      <c r="Z44" s="69"/>
      <c r="AA44" s="69"/>
      <c r="AC44" s="69" t="s">
        <v>318</v>
      </c>
      <c r="AD44" s="69"/>
      <c r="AE44" s="69"/>
      <c r="AF44" s="69"/>
      <c r="AG44" s="69"/>
      <c r="AH44" s="69"/>
      <c r="AJ44" s="69" t="s">
        <v>348</v>
      </c>
      <c r="AK44" s="69"/>
      <c r="AL44" s="69"/>
      <c r="AM44" s="69"/>
      <c r="AN44" s="69"/>
      <c r="AO44" s="69"/>
      <c r="AQ44" s="69" t="s">
        <v>319</v>
      </c>
      <c r="AR44" s="69"/>
      <c r="AS44" s="69"/>
      <c r="AT44" s="69"/>
      <c r="AU44" s="69"/>
      <c r="AV44" s="69"/>
      <c r="AX44" s="69" t="s">
        <v>349</v>
      </c>
      <c r="AY44" s="69"/>
      <c r="AZ44" s="69"/>
      <c r="BA44" s="69"/>
      <c r="BB44" s="69"/>
      <c r="BC44" s="69"/>
      <c r="BE44" s="69" t="s">
        <v>320</v>
      </c>
      <c r="BF44" s="69"/>
      <c r="BG44" s="69"/>
      <c r="BH44" s="69"/>
      <c r="BI44" s="69"/>
      <c r="BJ44" s="69"/>
    </row>
    <row r="45" spans="1:62" x14ac:dyDescent="0.3">
      <c r="A45" s="63"/>
      <c r="B45" s="63" t="s">
        <v>286</v>
      </c>
      <c r="C45" s="63" t="s">
        <v>287</v>
      </c>
      <c r="D45" s="63" t="s">
        <v>288</v>
      </c>
      <c r="E45" s="63" t="s">
        <v>289</v>
      </c>
      <c r="F45" s="63" t="s">
        <v>343</v>
      </c>
      <c r="H45" s="63"/>
      <c r="I45" s="63" t="s">
        <v>286</v>
      </c>
      <c r="J45" s="63" t="s">
        <v>287</v>
      </c>
      <c r="K45" s="63" t="s">
        <v>288</v>
      </c>
      <c r="L45" s="63" t="s">
        <v>289</v>
      </c>
      <c r="M45" s="63" t="s">
        <v>282</v>
      </c>
      <c r="O45" s="63"/>
      <c r="P45" s="63" t="s">
        <v>286</v>
      </c>
      <c r="Q45" s="63" t="s">
        <v>287</v>
      </c>
      <c r="R45" s="63" t="s">
        <v>288</v>
      </c>
      <c r="S45" s="63" t="s">
        <v>289</v>
      </c>
      <c r="T45" s="63" t="s">
        <v>282</v>
      </c>
      <c r="V45" s="63"/>
      <c r="W45" s="63" t="s">
        <v>286</v>
      </c>
      <c r="X45" s="63" t="s">
        <v>287</v>
      </c>
      <c r="Y45" s="63" t="s">
        <v>288</v>
      </c>
      <c r="Z45" s="63" t="s">
        <v>289</v>
      </c>
      <c r="AA45" s="63" t="s">
        <v>282</v>
      </c>
      <c r="AC45" s="63"/>
      <c r="AD45" s="63" t="s">
        <v>286</v>
      </c>
      <c r="AE45" s="63" t="s">
        <v>287</v>
      </c>
      <c r="AF45" s="63" t="s">
        <v>288</v>
      </c>
      <c r="AG45" s="63" t="s">
        <v>289</v>
      </c>
      <c r="AH45" s="63" t="s">
        <v>282</v>
      </c>
      <c r="AJ45" s="63"/>
      <c r="AK45" s="63" t="s">
        <v>286</v>
      </c>
      <c r="AL45" s="63" t="s">
        <v>287</v>
      </c>
      <c r="AM45" s="63" t="s">
        <v>288</v>
      </c>
      <c r="AN45" s="63" t="s">
        <v>289</v>
      </c>
      <c r="AO45" s="63" t="s">
        <v>282</v>
      </c>
      <c r="AQ45" s="63"/>
      <c r="AR45" s="63" t="s">
        <v>286</v>
      </c>
      <c r="AS45" s="63" t="s">
        <v>287</v>
      </c>
      <c r="AT45" s="63" t="s">
        <v>288</v>
      </c>
      <c r="AU45" s="63" t="s">
        <v>332</v>
      </c>
      <c r="AV45" s="63" t="s">
        <v>282</v>
      </c>
      <c r="AX45" s="63"/>
      <c r="AY45" s="63" t="s">
        <v>286</v>
      </c>
      <c r="AZ45" s="63" t="s">
        <v>287</v>
      </c>
      <c r="BA45" s="63" t="s">
        <v>288</v>
      </c>
      <c r="BB45" s="63" t="s">
        <v>289</v>
      </c>
      <c r="BC45" s="63" t="s">
        <v>282</v>
      </c>
      <c r="BE45" s="63"/>
      <c r="BF45" s="63" t="s">
        <v>286</v>
      </c>
      <c r="BG45" s="63" t="s">
        <v>287</v>
      </c>
      <c r="BH45" s="63" t="s">
        <v>333</v>
      </c>
      <c r="BI45" s="63" t="s">
        <v>289</v>
      </c>
      <c r="BJ45" s="63" t="s">
        <v>282</v>
      </c>
    </row>
    <row r="46" spans="1:62" x14ac:dyDescent="0.3">
      <c r="A46" s="63" t="s">
        <v>23</v>
      </c>
      <c r="B46" s="63">
        <v>8</v>
      </c>
      <c r="C46" s="63">
        <v>10</v>
      </c>
      <c r="D46" s="63">
        <v>0</v>
      </c>
      <c r="E46" s="63">
        <v>45</v>
      </c>
      <c r="F46" s="63">
        <v>11.984488000000001</v>
      </c>
      <c r="H46" s="63" t="s">
        <v>24</v>
      </c>
      <c r="I46" s="63">
        <v>8</v>
      </c>
      <c r="J46" s="63">
        <v>10</v>
      </c>
      <c r="K46" s="63">
        <v>0</v>
      </c>
      <c r="L46" s="63">
        <v>35</v>
      </c>
      <c r="M46" s="63">
        <v>10.969835</v>
      </c>
      <c r="O46" s="63" t="s">
        <v>350</v>
      </c>
      <c r="P46" s="63">
        <v>650</v>
      </c>
      <c r="Q46" s="63">
        <v>850</v>
      </c>
      <c r="R46" s="63">
        <v>0</v>
      </c>
      <c r="S46" s="63">
        <v>10000</v>
      </c>
      <c r="T46" s="63">
        <v>1817.9703</v>
      </c>
      <c r="V46" s="63" t="s">
        <v>29</v>
      </c>
      <c r="W46" s="63">
        <v>0</v>
      </c>
      <c r="X46" s="63">
        <v>0</v>
      </c>
      <c r="Y46" s="63">
        <v>3.2</v>
      </c>
      <c r="Z46" s="63">
        <v>10</v>
      </c>
      <c r="AA46" s="63">
        <v>7.9398090000000008E-3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7.74078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105.49736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105.33292</v>
      </c>
      <c r="AX46" s="63" t="s">
        <v>321</v>
      </c>
      <c r="AY46" s="63"/>
      <c r="AZ46" s="63"/>
      <c r="BA46" s="63"/>
      <c r="BB46" s="63"/>
      <c r="BC46" s="63"/>
      <c r="BE46" s="63" t="s">
        <v>322</v>
      </c>
      <c r="BF46" s="63"/>
      <c r="BG46" s="63"/>
      <c r="BH46" s="63"/>
      <c r="BI46" s="63"/>
      <c r="BJ46" s="63"/>
    </row>
  </sheetData>
  <mergeCells count="39"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E19" sqref="E19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325</v>
      </c>
      <c r="B2" s="61" t="s">
        <v>326</v>
      </c>
      <c r="C2" s="61" t="s">
        <v>323</v>
      </c>
      <c r="D2" s="61">
        <v>58</v>
      </c>
      <c r="E2" s="61">
        <v>2072.105712890625</v>
      </c>
      <c r="F2" s="61">
        <v>306.11495971679687</v>
      </c>
      <c r="G2" s="61">
        <v>59.716255187988281</v>
      </c>
      <c r="H2" s="61">
        <v>29.870574951171875</v>
      </c>
      <c r="I2" s="61">
        <v>29.845682144165039</v>
      </c>
      <c r="J2" s="61">
        <v>81.792800903320313</v>
      </c>
      <c r="K2" s="61">
        <v>49.602901458740234</v>
      </c>
      <c r="L2" s="61">
        <v>32.189899444580078</v>
      </c>
      <c r="M2" s="61">
        <v>39.652565002441406</v>
      </c>
      <c r="N2" s="61">
        <v>7.4888043403625488</v>
      </c>
      <c r="O2" s="61">
        <v>20.090913772583008</v>
      </c>
      <c r="P2" s="61">
        <v>104.15342712402344</v>
      </c>
      <c r="Q2" s="61">
        <v>21.377780914306641</v>
      </c>
      <c r="R2" s="61">
        <v>33.834934234619141</v>
      </c>
      <c r="S2" s="61">
        <v>35.648006439208984</v>
      </c>
      <c r="T2" s="61">
        <v>8.3793506622314453</v>
      </c>
      <c r="U2" s="61">
        <v>2.0509355068206787</v>
      </c>
      <c r="V2" s="61">
        <v>0.20165814459323883</v>
      </c>
      <c r="W2" s="61">
        <v>1950.190185546875</v>
      </c>
      <c r="X2" s="61">
        <v>24.495773315429688</v>
      </c>
      <c r="Y2" s="61">
        <v>463.01461791992187</v>
      </c>
      <c r="Z2" s="61">
        <v>702.79229736328125</v>
      </c>
      <c r="AA2" s="61">
        <v>223.2353515625</v>
      </c>
      <c r="AB2" s="61">
        <v>2877.3447265625</v>
      </c>
      <c r="AC2" s="61">
        <v>1.3759342432022095</v>
      </c>
      <c r="AD2" s="61">
        <v>2.157784067094326E-3</v>
      </c>
      <c r="AE2" s="61">
        <v>1.244404673576355</v>
      </c>
      <c r="AF2" s="61">
        <v>17.706064224243164</v>
      </c>
      <c r="AG2" s="61">
        <v>5.8420648574829102</v>
      </c>
      <c r="AH2" s="61">
        <v>4.6561031341552734</v>
      </c>
      <c r="AI2" s="61">
        <v>0.13344575464725494</v>
      </c>
      <c r="AJ2" s="61">
        <v>10.113796234130859</v>
      </c>
      <c r="AK2" s="61">
        <v>2.7409915924072266</v>
      </c>
      <c r="AL2" s="61">
        <v>8.4597885608673096E-2</v>
      </c>
      <c r="AM2" s="61">
        <v>4.598680417984724E-3</v>
      </c>
      <c r="AN2" s="61">
        <v>1.3470733538269997E-2</v>
      </c>
      <c r="AO2" s="61">
        <v>1.268116757273674E-3</v>
      </c>
      <c r="AP2" s="61">
        <v>200.81755065917969</v>
      </c>
      <c r="AQ2" s="61">
        <v>166.83433532714844</v>
      </c>
      <c r="AR2" s="61">
        <v>9.4734697341918945</v>
      </c>
      <c r="AS2" s="61">
        <v>130.66529846191406</v>
      </c>
      <c r="AT2" s="61">
        <v>1.4135414361953735</v>
      </c>
      <c r="AU2" s="61">
        <v>2.398855447769165</v>
      </c>
      <c r="AV2" s="61">
        <v>15.064262390136719</v>
      </c>
      <c r="AW2" s="61">
        <v>13.570040702819824</v>
      </c>
      <c r="AX2" s="61">
        <v>2.4678876399993896</v>
      </c>
      <c r="AY2" s="61">
        <v>3.0645229816436768</v>
      </c>
      <c r="AZ2" s="61">
        <v>0.79472386837005615</v>
      </c>
      <c r="BA2" s="61">
        <v>339.69271850585937</v>
      </c>
      <c r="BB2" s="61">
        <v>288.89984130859375</v>
      </c>
      <c r="BC2" s="61">
        <v>0</v>
      </c>
      <c r="BD2" s="61">
        <v>10.091524124145508</v>
      </c>
      <c r="BE2" s="61">
        <v>9.9595775604248047</v>
      </c>
      <c r="BF2" s="61">
        <v>40.593387603759766</v>
      </c>
      <c r="BG2" s="61">
        <v>0.10988582670688629</v>
      </c>
      <c r="BH2" s="61">
        <v>847.5711669921875</v>
      </c>
      <c r="BI2" s="61">
        <v>510.28787231445312</v>
      </c>
      <c r="BJ2" s="61">
        <v>337.2833251953125</v>
      </c>
      <c r="BK2" s="61">
        <v>1421.3026123046875</v>
      </c>
      <c r="BL2" s="61">
        <v>4861.43505859375</v>
      </c>
      <c r="BM2" s="61">
        <v>13.137066841125488</v>
      </c>
      <c r="BN2" s="61">
        <v>3923.961669921875</v>
      </c>
      <c r="BO2" s="61">
        <v>303.21115112304687</v>
      </c>
      <c r="BP2" s="61">
        <v>11.984487533569336</v>
      </c>
      <c r="BQ2" s="61">
        <v>8.9416103363037109</v>
      </c>
      <c r="BR2" s="61">
        <v>3.0428776741027832</v>
      </c>
      <c r="BS2" s="61">
        <v>10.96983528137207</v>
      </c>
      <c r="BT2" s="61">
        <v>1817.9703369140625</v>
      </c>
      <c r="BU2" s="61">
        <v>7.9398090019822121E-3</v>
      </c>
      <c r="BV2" s="61">
        <v>7.7407798767089844</v>
      </c>
      <c r="BW2" s="61">
        <v>105.49736022949219</v>
      </c>
      <c r="BX2" s="61">
        <v>105.33291625976562</v>
      </c>
      <c r="BY2" s="61">
        <v>0</v>
      </c>
      <c r="BZ2" s="61">
        <v>97.080673217773438</v>
      </c>
      <c r="CA2" s="61">
        <v>326.02374267578125</v>
      </c>
      <c r="CB2" s="61">
        <v>53.7877197265625</v>
      </c>
      <c r="CC2" s="61">
        <v>15.476876258850098</v>
      </c>
      <c r="CD2" s="61">
        <v>16.177787780761719</v>
      </c>
      <c r="CE2" s="61">
        <v>21.716894149780273</v>
      </c>
      <c r="CF2" s="61">
        <v>19.817407608032227</v>
      </c>
      <c r="CG2" s="61">
        <v>1.1520997285842896</v>
      </c>
      <c r="CH2" s="61">
        <v>20.562631607055664</v>
      </c>
      <c r="CI2" s="61">
        <v>0.22691600024700165</v>
      </c>
      <c r="CJ2" s="61">
        <v>0.14258691668510437</v>
      </c>
      <c r="CK2" s="61">
        <v>8.0740258097648621E-2</v>
      </c>
      <c r="CL2" s="61">
        <v>0.16582466661930084</v>
      </c>
      <c r="CM2" s="61">
        <v>1.0639999527484179E-3</v>
      </c>
      <c r="CN2" s="61">
        <v>0.31293517351150513</v>
      </c>
      <c r="CO2" s="61">
        <v>4.7970828600227833E-3</v>
      </c>
      <c r="CP2" s="61">
        <v>1.0146152973175049</v>
      </c>
      <c r="CQ2" s="61">
        <v>6.6463485360145569E-2</v>
      </c>
      <c r="CR2" s="61">
        <v>6.2095016241073608E-2</v>
      </c>
      <c r="CS2" s="61">
        <v>9.1899518966674805</v>
      </c>
      <c r="CT2" s="61">
        <v>0.4376508891582489</v>
      </c>
      <c r="CU2" s="61">
        <v>7.994832843542099E-2</v>
      </c>
      <c r="CV2" s="61">
        <v>2.0423120076884516E-5</v>
      </c>
      <c r="CW2" s="61">
        <v>3.7247085571289063</v>
      </c>
      <c r="CX2" s="61">
        <v>15.086064338684082</v>
      </c>
      <c r="CY2" s="61">
        <v>0.43742930889129639</v>
      </c>
      <c r="CZ2" s="61">
        <v>18.847785949707031</v>
      </c>
      <c r="DA2" s="61">
        <v>0.97228187322616577</v>
      </c>
      <c r="DB2" s="61">
        <v>1.5739896297454834</v>
      </c>
      <c r="DC2" s="61">
        <v>0</v>
      </c>
      <c r="DD2" s="61">
        <v>0.12307516485452652</v>
      </c>
      <c r="DE2" s="61">
        <v>0.13323825597763062</v>
      </c>
      <c r="DF2" s="61">
        <v>2.544117346405983E-2</v>
      </c>
      <c r="DG2" s="61">
        <v>2.4169429671019316E-3</v>
      </c>
      <c r="DH2" s="61">
        <v>2.5717582553625107E-2</v>
      </c>
      <c r="DI2" s="61">
        <v>0</v>
      </c>
      <c r="DJ2" s="61">
        <v>8.3799339830875397E-2</v>
      </c>
      <c r="DK2" s="61">
        <v>5.6508008390665054E-2</v>
      </c>
      <c r="DL2" s="61">
        <v>1.2024279683828354E-2</v>
      </c>
      <c r="DM2" s="61">
        <v>0.14741820096969604</v>
      </c>
      <c r="DN2" s="61">
        <v>7.784002460539341E-3</v>
      </c>
      <c r="DO2" s="61">
        <v>2.2280144039541483E-3</v>
      </c>
      <c r="DP2" s="61">
        <v>1.2171762995421886E-2</v>
      </c>
      <c r="DQ2" s="61">
        <v>0</v>
      </c>
      <c r="DR2" s="61">
        <v>0.10973392426967621</v>
      </c>
      <c r="DS2" s="61">
        <v>0.10693684965372086</v>
      </c>
      <c r="DT2" s="61">
        <v>7.6399043202400208E-2</v>
      </c>
      <c r="DU2" s="61">
        <v>4.325284156948328E-3</v>
      </c>
      <c r="DV2" s="61">
        <v>0.42326095700263977</v>
      </c>
      <c r="DW2" s="61">
        <v>0.23667484521865845</v>
      </c>
      <c r="DX2" s="61">
        <v>0.11359959840774536</v>
      </c>
      <c r="DY2" s="61">
        <v>7.1533173322677612E-2</v>
      </c>
      <c r="DZ2" s="61">
        <v>49140.58984375</v>
      </c>
      <c r="EA2" s="61">
        <v>22516.955078125</v>
      </c>
      <c r="EB2" s="61">
        <v>26623.634765625</v>
      </c>
      <c r="EC2" s="61">
        <v>2309.153564453125</v>
      </c>
      <c r="ED2" s="61">
        <v>4173.94677734375</v>
      </c>
      <c r="EE2" s="61">
        <v>2831.656005859375</v>
      </c>
      <c r="EF2" s="61">
        <v>1007.1347045898437</v>
      </c>
      <c r="EG2" s="61">
        <v>2430.95361328125</v>
      </c>
      <c r="EH2" s="61">
        <v>1896.5977783203125</v>
      </c>
      <c r="EI2" s="61">
        <v>451.71441650390625</v>
      </c>
      <c r="EJ2" s="61">
        <v>2864.053955078125</v>
      </c>
      <c r="EK2" s="61">
        <v>1234.8348388671875</v>
      </c>
      <c r="EL2" s="61">
        <v>3316.9091796875</v>
      </c>
      <c r="EM2" s="61">
        <v>1668.02001953125</v>
      </c>
      <c r="EN2" s="61">
        <v>699.1365966796875</v>
      </c>
      <c r="EO2" s="61">
        <v>2890.10009765625</v>
      </c>
      <c r="EP2" s="61">
        <v>5999.556640625</v>
      </c>
      <c r="EQ2" s="61">
        <v>7954.0458984375</v>
      </c>
      <c r="ER2" s="61">
        <v>1728.851806640625</v>
      </c>
      <c r="ES2" s="61">
        <v>3096.858154296875</v>
      </c>
      <c r="ET2" s="61">
        <v>2516.3427734375</v>
      </c>
      <c r="EU2" s="61">
        <v>70.722640991210938</v>
      </c>
      <c r="EV2" s="61">
        <v>1706.2713623046875</v>
      </c>
      <c r="EW2" s="61">
        <v>4550.68798828125</v>
      </c>
      <c r="EX2" s="61">
        <v>9347.154296875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339.69271850585937</v>
      </c>
      <c r="B6">
        <f>BB2</f>
        <v>288.89984130859375</v>
      </c>
      <c r="C6">
        <f>BC2</f>
        <v>0</v>
      </c>
      <c r="D6">
        <f>BD2</f>
        <v>10.091524124145508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36" sqref="I3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23791</v>
      </c>
      <c r="C2" s="56">
        <f ca="1">YEAR(TODAY())-YEAR(B2)+IF(TODAY()&gt;=DATE(YEAR(TODAY()),MONTH(B2),DAY(B2)),0,-1)</f>
        <v>58</v>
      </c>
      <c r="E2" s="52">
        <v>160.1</v>
      </c>
      <c r="F2" s="53" t="s">
        <v>39</v>
      </c>
      <c r="G2" s="52">
        <v>54.4</v>
      </c>
      <c r="H2" s="51" t="s">
        <v>41</v>
      </c>
      <c r="I2" s="72">
        <f>ROUND(G3/E3^2,1)</f>
        <v>21.2</v>
      </c>
    </row>
    <row r="3" spans="1:9" x14ac:dyDescent="0.3">
      <c r="E3" s="51">
        <f>E2/100</f>
        <v>1.601</v>
      </c>
      <c r="F3" s="51" t="s">
        <v>40</v>
      </c>
      <c r="G3" s="51">
        <f>G2</f>
        <v>54.4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45224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김상도, ID : H1800213)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10월 25일 12:50:40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B2" sqref="B2:S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45224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160.1</v>
      </c>
      <c r="L12" s="129"/>
      <c r="M12" s="122">
        <f>'개인정보 및 신체계측 입력'!G2</f>
        <v>54.4</v>
      </c>
      <c r="N12" s="123"/>
      <c r="O12" s="118" t="s">
        <v>271</v>
      </c>
      <c r="P12" s="112"/>
      <c r="Q12" s="115">
        <f>'개인정보 및 신체계측 입력'!I2</f>
        <v>21.2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김상도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4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68.387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13.340999999999999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18.273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8.1999999999999993</v>
      </c>
      <c r="L71" s="36" t="s">
        <v>53</v>
      </c>
      <c r="M71" s="36">
        <f>ROUND('DRIs DATA'!K8,1)</f>
        <v>0.5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93.71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147.55000000000001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130.66999999999999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52.98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105.95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324.10000000000002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119.84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2023-10-25T03:57:49Z</dcterms:modified>
</cp:coreProperties>
</file>