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<sst xmlns="http://schemas.openxmlformats.org/spreadsheetml/2006/main" count="699" uniqueCount="344">
  <si>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</si>
  <si>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</si>
  <si>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</si>
  <si>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</si>
  <si>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</si>
  <si>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</si>
  <si>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</si>
  <si>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</si>
  <si>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</si>
  <si>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</si>
  <si>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</si>
  <si>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</si>
  <si>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</si>
  <si>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</si>
  <si>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</si>
  <si>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</si>
  <si>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</si>
  <si>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</si>
  <si>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</si>
  <si>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</si>
  <si>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</si>
  <si>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</si>
  <si>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</si>
  <si>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</si>
  <si>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</si>
  <si>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</si>
  <si>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</si>
  <si>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</si>
  <si>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</si>
  <si>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</si>
  <si>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</si>
  <si>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</si>
  <si>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</si>
  <si>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</si>
  <si>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</si>
  <si>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</si>
  <si>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</si>
  <si>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</si>
  <si>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</si>
  <si>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</si>
  <si>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</si>
  <si>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</si>
  <si>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</si>
  <si>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</si>
  <si>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</si>
  <si>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</si>
  <si>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</si>
  <si>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</si>
  <si>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</si>
  <si>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</si>
  <si>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</si>
  <si>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</si>
  <si>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</si>
  <si>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</si>
  <si>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</si>
  <si>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</si>
  <si>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</si>
  <si>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</si>
  <si>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</si>
  <si>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</si>
  <si>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</si>
  <si>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</si>
  <si>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</si>
  <si>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</si>
  <si>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</si>
  <si>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</si>
  <si>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</si>
  <si>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</si>
  <si>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</si>
  <si>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</si>
  <si>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</si>
  <si>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</si>
  <si>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</si>
  <si>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</si>
  <si>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</si>
  <si>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</si>
  <si>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</si>
  <si>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</si>
  <si>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</si>
  <si>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</si>
  <si>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</si>
  <si>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</si>
  <si>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</si>
  <si>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</si>
  <si>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</si>
  <si>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</si>
  <si>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</si>
  <si>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</si>
  <si>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</si>
  <si>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</si>
  <si>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</si>
  <si>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</si>
  <si>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</si>
  <si>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</si>
  <si>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</si>
  <si>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</si>
  <si>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</si>
  <si>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</si>
  <si>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</si>
  <si>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</si>
  <si>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</si>
  <si>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</si>
  <si>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</si>
  <si>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</si>
  <si>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</si>
  <si>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</si>
  <si>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</si>
  <si>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</si>
  <si>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</si>
  <si>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</si>
  <si>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</si>
  <si>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</si>
  <si>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</si>
  <si>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</si>
  <si>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</si>
  <si>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</si>
  <si>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</si>
  <si>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</si>
  <si>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</si>
  <si>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</si>
  <si>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</si>
  <si>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</si>
  <si>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</si>
  <si>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</si>
  <si>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</si>
  <si>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</si>
  <si>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</si>
  <si>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</si>
  <si>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</si>
  <si>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</si>
  <si>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</si>
  <si>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</si>
  <si>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</si>
  <si>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</si>
  <si>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</si>
  <si>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</si>
  <si>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</si>
  <si>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</si>
  <si>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</si>
  <si>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</si>
  <si>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</si>
  <si>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</si>
  <si>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</si>
  <si>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</si>
  <si>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</si>
  <si>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</si>
  <si>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</si>
  <si>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</si>
  <si>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</si>
  <si>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</si>
  <si>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</si>
  <si>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</si>
  <si>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</si>
  <si>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</si>
  <si>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</si>
  <si>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</si>
  <si>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</si>
  <si>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</si>
  <si>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</si>
  <si>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</si>
  <si>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</si>
  <si>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</si>
  <si>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</si>
  <si>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</si>
  <si>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</si>
  <si>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</si>
  <si>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</si>
  <si>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</si>
  <si>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</si>
  <si>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</si>
  <si>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</si>
  <si>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</si>
  <si>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</si>
  <si>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</si>
  <si>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</si>
  <si>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</si>
  <si>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</si>
  <si>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</si>
  <si>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</si>
  <si>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</si>
  <si>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</si>
  <si>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</si>
  <si>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</si>
  <si>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</si>
  <si>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</si>
  <si>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</si>
  <si>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</si>
  <si>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</si>
  <si>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</si>
  <si>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</si>
  <si>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</si>
  <si>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</si>
  <si>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</si>
  <si>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</si>
  <si>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</si>
  <si>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</si>
  <si>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</si>
  <si>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</si>
  <si>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</si>
  <si>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</si>
  <si>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</si>
  <si>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</si>
  <si>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</si>
  <si>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</si>
  <si>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</si>
  <si>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</si>
  <si>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</si>
  <si>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</si>
  <si>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</si>
  <si>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</si>
  <si>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</si>
  <si>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</si>
  <si>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</si>
  <si>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</si>
  <si>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</si>
  <si>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</si>
  <si>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</si>
  <si>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</si>
  <si>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</si>
  <si>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</si>
  <si>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</si>
  <si>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</si>
  <si>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</si>
  <si>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</si>
  <si>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</si>
  <si>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</si>
  <si>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</si>
  <si>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</si>
  <si>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</si>
  <si>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</si>
  <si>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</si>
  <si>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</si>
  <si>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</si>
  <si>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</si>
  <si>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</si>
  <si>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</si>
  <si>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</si>
  <si>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</si>
  <si>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</si>
  <si>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</si>
  <si>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</si>
  <si>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</si>
  <si>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</si>
  <si>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</si>
  <si>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</si>
  <si>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</si>
  <si>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</si>
  <si>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</si>
  <si>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</si>
  <si>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</si>
  <si>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</si>
  <si>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</si>
  <si>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</si>
  <si>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</si>
  <si>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</si>
  <si>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</si>
  <si>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</si>
  <si>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</si>
  <si>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</si>
  <si>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</si>
  <si>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</si>
  <si>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</si>
  <si>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</si>
  <si>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</si>
  <si>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</si>
  <si>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</si>
  <si>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</si>
  <si>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</si>
  <si>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</si>
  <si>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</si>
  <si>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</si>
  <si>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</si>
  <si>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</si>
  <si>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</si>
  <si>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</si>
  <si>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</si>
  <si>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</si>
  <si>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</si>
  <si>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</si>
  <si>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</si>
  <si>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</si>
  <si>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</si>
  <si>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</si>
  <si>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</si>
  <si>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</si>
  <si>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</si>
  <si>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</si>
  <si>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에너지 필요추정량</t>
    <phoneticPr fontId="1" type="noConversion"/>
  </si>
  <si>
    <t>당류섭취(%)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</si>
  <si>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</si>
  <si>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</si>
  <si>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</si>
  <si>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</si>
  <si>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</si>
  <si>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</si>
  <si>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</si>
  <si>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</si>
  <si>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</si>
  <si>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</si>
  <si>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</si>
  <si>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</si>
  <si>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</si>
  <si>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</si>
  <si>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</si>
  <si>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</si>
  <si>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</si>
  <si>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</si>
  <si>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</si>
  <si>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</si>
  <si>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</si>
  <si>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</si>
  <si>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</si>
  <si>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</si>
  <si>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</si>
  <si>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</si>
  <si>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H1800215</t>
  </si>
  <si>
    <t>조성찬</t>
  </si>
  <si>
    <t>M</t>
  </si>
  <si>
    <t>정보</t>
    <phoneticPr fontId="1" type="noConversion"/>
  </si>
  <si>
    <t>(설문지 : FFQ 95문항 설문지, 사용자 : 조성찬, ID : H1800215)</t>
  </si>
  <si>
    <t>출력시각</t>
    <phoneticPr fontId="1" type="noConversion"/>
  </si>
  <si>
    <t>2023년 11월 01일 13:20:15</t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</si>
  <si>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</si>
  <si>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</si>
  <si>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</si>
  <si>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상한섭취량</t>
    <phoneticPr fontId="1" type="noConversion"/>
  </si>
  <si>
    <t>에너지 섭취량</t>
    <phoneticPr fontId="1" type="noConversion"/>
  </si>
  <si>
    <t>당류섭취(g)</t>
    <phoneticPr fontId="1" type="noConversion"/>
  </si>
  <si>
    <t>적정비율(최소)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</si>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</sst>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70.174289999999999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065856"/>
        <c:axId val="810062720"/>
      </c:barChart>
      <c:catAx>
        <c:axId val="81006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062720"/>
        <c:crosses val="autoZero"/>
        <c:auto val="1"/>
        <c:lblAlgn val="ctr"/>
        <c:lblOffset val="100"/>
        <c:noMultiLvlLbl val="0"/>
      </c:catAx>
      <c:valAx>
        <c:axId val="81006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06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2.5388312000000002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20896"/>
        <c:axId val="615317760"/>
      </c:barChart>
      <c:catAx>
        <c:axId val="6153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17760"/>
        <c:crosses val="autoZero"/>
        <c:auto val="1"/>
        <c:lblAlgn val="ctr"/>
        <c:lblOffset val="100"/>
        <c:noMultiLvlLbl val="0"/>
      </c:catAx>
      <c:valAx>
        <c:axId val="61531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20.784426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17368"/>
        <c:axId val="615318936"/>
      </c:barChart>
      <c:catAx>
        <c:axId val="61531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18936"/>
        <c:crosses val="autoZero"/>
        <c:auto val="1"/>
        <c:lblAlgn val="ctr"/>
        <c:lblOffset val="100"/>
        <c:noMultiLvlLbl val="0"/>
      </c:catAx>
      <c:valAx>
        <c:axId val="61531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1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1189.3219999999999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20112"/>
        <c:axId val="615320504"/>
      </c:barChart>
      <c:catAx>
        <c:axId val="61532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20504"/>
        <c:crosses val="autoZero"/>
        <c:auto val="1"/>
        <c:lblAlgn val="ctr"/>
        <c:lblOffset val="100"/>
        <c:noMultiLvlLbl val="0"/>
      </c:catAx>
      <c:valAx>
        <c:axId val="61532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2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2651.1848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18544"/>
        <c:axId val="804871024"/>
      </c:barChart>
      <c:catAx>
        <c:axId val="6153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71024"/>
        <c:crosses val="autoZero"/>
        <c:auto val="1"/>
        <c:lblAlgn val="ctr"/>
        <c:lblOffset val="100"/>
        <c:noMultiLvlLbl val="0"/>
      </c:catAx>
      <c:valAx>
        <c:axId val="804871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2.0192287000000002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871416"/>
        <c:axId val="804868672"/>
      </c:barChart>
      <c:catAx>
        <c:axId val="80487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68672"/>
        <c:crosses val="autoZero"/>
        <c:auto val="1"/>
        <c:lblAlgn val="ctr"/>
        <c:lblOffset val="100"/>
        <c:noMultiLvlLbl val="0"/>
      </c:catAx>
      <c:valAx>
        <c:axId val="80486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87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185.65079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868280"/>
        <c:axId val="804869064"/>
      </c:barChart>
      <c:catAx>
        <c:axId val="80486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69064"/>
        <c:crosses val="autoZero"/>
        <c:auto val="1"/>
        <c:lblAlgn val="ctr"/>
        <c:lblOffset val="100"/>
        <c:noMultiLvlLbl val="0"/>
      </c:catAx>
      <c:valAx>
        <c:axId val="80486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86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10.825526999999999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869456"/>
        <c:axId val="804869848"/>
      </c:barChart>
      <c:catAx>
        <c:axId val="80486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69848"/>
        <c:crosses val="autoZero"/>
        <c:auto val="1"/>
        <c:lblAlgn val="ctr"/>
        <c:lblOffset val="100"/>
        <c:noMultiLvlLbl val="0"/>
      </c:catAx>
      <c:valAx>
        <c:axId val="804869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86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545.06286999999998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47760"/>
        <c:axId val="823851288"/>
      </c:barChart>
      <c:catAx>
        <c:axId val="82384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51288"/>
        <c:crosses val="autoZero"/>
        <c:auto val="1"/>
        <c:lblAlgn val="ctr"/>
        <c:lblOffset val="100"/>
        <c:noMultiLvlLbl val="0"/>
      </c:catAx>
      <c:valAx>
        <c:axId val="823851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4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4.9468493000000002E-3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49328"/>
        <c:axId val="823848152"/>
      </c:barChart>
      <c:catAx>
        <c:axId val="82384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48152"/>
        <c:crosses val="autoZero"/>
        <c:auto val="1"/>
        <c:lblAlgn val="ctr"/>
        <c:lblOffset val="100"/>
        <c:noMultiLvlLbl val="0"/>
      </c:catAx>
      <c:valAx>
        <c:axId val="8238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4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4.9526257999999999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49720"/>
        <c:axId val="823850112"/>
      </c:barChart>
      <c:catAx>
        <c:axId val="82384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50112"/>
        <c:crosses val="autoZero"/>
        <c:auto val="1"/>
        <c:lblAlgn val="ctr"/>
        <c:lblOffset val="100"/>
        <c:noMultiLvlLbl val="0"/>
      </c:catAx>
      <c:valAx>
        <c:axId val="82385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4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20.701277000000001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693328"/>
        <c:axId val="818691368"/>
      </c:barChart>
      <c:catAx>
        <c:axId val="81869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1368"/>
        <c:crosses val="autoZero"/>
        <c:auto val="1"/>
        <c:lblAlgn val="ctr"/>
        <c:lblOffset val="100"/>
        <c:noMultiLvlLbl val="0"/>
      </c:catAx>
      <c:valAx>
        <c:axId val="81869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69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96.550259999999994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6871424"/>
        <c:axId val="946870248"/>
      </c:barChart>
      <c:catAx>
        <c:axId val="94687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870248"/>
        <c:crosses val="autoZero"/>
        <c:auto val="1"/>
        <c:lblAlgn val="ctr"/>
        <c:lblOffset val="100"/>
        <c:noMultiLvlLbl val="0"/>
      </c:catAx>
      <c:valAx>
        <c:axId val="94687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68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101.84395000000001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6869072"/>
        <c:axId val="946871032"/>
      </c:barChart>
      <c:catAx>
        <c:axId val="94686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871032"/>
        <c:crosses val="autoZero"/>
        <c:auto val="1"/>
        <c:lblAlgn val="ctr"/>
        <c:lblOffset val="100"/>
        <c:noMultiLvlLbl val="0"/>
      </c:catAx>
      <c:valAx>
        <c:axId val="94687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686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0.42499999999999999</c:v>
                </c:pt>
                <c:pt idx="1">
                  <c:v>3.1070000000000002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946868288"/>
        <c:axId val="946868680"/>
      </c:barChart>
      <c:catAx>
        <c:axId val="9468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868680"/>
        <c:crosses val="autoZero"/>
        <c:auto val="1"/>
        <c:lblAlgn val="ctr"/>
        <c:lblOffset val="100"/>
        <c:noMultiLvlLbl val="0"/>
      </c:catAx>
      <c:valAx>
        <c:axId val="94686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68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162.55072021484375</c:v>
                </c:pt>
                <c:pt idx="1">
                  <c:v>5.507567897439003E-3</c:v>
                </c:pt>
                <c:pt idx="2">
                  <c:v>2.0099952220916748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557.20043999999996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361880"/>
        <c:axId val="220361488"/>
      </c:barChart>
      <c:catAx>
        <c:axId val="22036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61488"/>
        <c:crosses val="autoZero"/>
        <c:auto val="1"/>
        <c:lblAlgn val="ctr"/>
        <c:lblOffset val="100"/>
        <c:noMultiLvlLbl val="0"/>
      </c:catAx>
      <c:valAx>
        <c:axId val="22036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11.960381999999999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363448"/>
        <c:axId val="220362272"/>
      </c:barChart>
      <c:catAx>
        <c:axId val="22036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62272"/>
        <c:crosses val="autoZero"/>
        <c:auto val="1"/>
        <c:lblAlgn val="ctr"/>
        <c:lblOffset val="100"/>
        <c:noMultiLvlLbl val="0"/>
      </c:catAx>
      <c:valAx>
        <c:axId val="22036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78.379000000000005</c:v>
                </c:pt>
                <c:pt idx="1">
                  <c:v>7.2119999999999997</c:v>
                </c:pt>
                <c:pt idx="2">
                  <c:v>14.409000000000001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20362664"/>
        <c:axId val="220363056"/>
      </c:barChart>
      <c:catAx>
        <c:axId val="22036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63056"/>
        <c:crosses val="autoZero"/>
        <c:auto val="1"/>
        <c:lblAlgn val="ctr"/>
        <c:lblOffset val="100"/>
        <c:noMultiLvlLbl val="0"/>
      </c:catAx>
      <c:valAx>
        <c:axId val="22036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2252.7285000000002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364232"/>
        <c:axId val="938728184"/>
      </c:barChart>
      <c:catAx>
        <c:axId val="22036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8184"/>
        <c:crosses val="autoZero"/>
        <c:auto val="1"/>
        <c:lblAlgn val="ctr"/>
        <c:lblOffset val="100"/>
        <c:noMultiLvlLbl val="0"/>
      </c:catAx>
      <c:valAx>
        <c:axId val="938728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52.685454999999997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727400"/>
        <c:axId val="938727792"/>
      </c:barChart>
      <c:catAx>
        <c:axId val="93872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7792"/>
        <c:crosses val="autoZero"/>
        <c:auto val="1"/>
        <c:lblAlgn val="ctr"/>
        <c:lblOffset val="100"/>
        <c:noMultiLvlLbl val="0"/>
      </c:catAx>
      <c:valAx>
        <c:axId val="93872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72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352.00036999999998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728968"/>
        <c:axId val="938725440"/>
      </c:barChart>
      <c:catAx>
        <c:axId val="93872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5440"/>
        <c:crosses val="autoZero"/>
        <c:auto val="1"/>
        <c:lblAlgn val="ctr"/>
        <c:lblOffset val="100"/>
        <c:noMultiLvlLbl val="0"/>
      </c:catAx>
      <c:valAx>
        <c:axId val="93872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72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1.2811619999999999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690976"/>
        <c:axId val="818692152"/>
      </c:barChart>
      <c:catAx>
        <c:axId val="8186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2152"/>
        <c:crosses val="autoZero"/>
        <c:auto val="1"/>
        <c:lblAlgn val="ctr"/>
        <c:lblOffset val="100"/>
        <c:noMultiLvlLbl val="0"/>
      </c:catAx>
      <c:valAx>
        <c:axId val="81869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6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4677.2323999999999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726224"/>
        <c:axId val="938726616"/>
      </c:barChart>
      <c:catAx>
        <c:axId val="93872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6616"/>
        <c:crosses val="autoZero"/>
        <c:auto val="1"/>
        <c:lblAlgn val="ctr"/>
        <c:lblOffset val="100"/>
        <c:noMultiLvlLbl val="0"/>
      </c:catAx>
      <c:valAx>
        <c:axId val="93872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72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9.8808939999999996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024616"/>
        <c:axId val="197028144"/>
      </c:barChart>
      <c:catAx>
        <c:axId val="19702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28144"/>
        <c:crosses val="autoZero"/>
        <c:auto val="1"/>
        <c:lblAlgn val="ctr"/>
        <c:lblOffset val="100"/>
        <c:noMultiLvlLbl val="0"/>
      </c:catAx>
      <c:valAx>
        <c:axId val="19702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02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0.64692897000000005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026576"/>
        <c:axId val="197025400"/>
      </c:barChart>
      <c:catAx>
        <c:axId val="19702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25400"/>
        <c:crosses val="autoZero"/>
        <c:auto val="1"/>
        <c:lblAlgn val="ctr"/>
        <c:lblOffset val="100"/>
        <c:noMultiLvlLbl val="0"/>
      </c:catAx>
      <c:valAx>
        <c:axId val="19702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02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202.09538000000001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53904"/>
        <c:axId val="810654688"/>
      </c:barChart>
      <c:catAx>
        <c:axId val="81065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54688"/>
        <c:crosses val="autoZero"/>
        <c:auto val="1"/>
        <c:lblAlgn val="ctr"/>
        <c:lblOffset val="100"/>
        <c:noMultiLvlLbl val="0"/>
      </c:catAx>
      <c:valAx>
        <c:axId val="81065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5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1.3012264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51944"/>
        <c:axId val="810654296"/>
      </c:barChart>
      <c:catAx>
        <c:axId val="8106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54296"/>
        <c:crosses val="autoZero"/>
        <c:auto val="1"/>
        <c:lblAlgn val="ctr"/>
        <c:lblOffset val="100"/>
        <c:noMultiLvlLbl val="0"/>
      </c:catAx>
      <c:valAx>
        <c:axId val="810654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5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13.331203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52336"/>
        <c:axId val="810653120"/>
      </c:barChart>
      <c:catAx>
        <c:axId val="8106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53120"/>
        <c:crosses val="autoZero"/>
        <c:auto val="1"/>
        <c:lblAlgn val="ctr"/>
        <c:lblOffset val="100"/>
        <c:noMultiLvlLbl val="0"/>
      </c:catAx>
      <c:valAx>
        <c:axId val="8106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5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0.64692897000000005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92512"/>
        <c:axId val="563892120"/>
      </c:barChart>
      <c:catAx>
        <c:axId val="56389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892120"/>
        <c:crosses val="autoZero"/>
        <c:auto val="1"/>
        <c:lblAlgn val="ctr"/>
        <c:lblOffset val="100"/>
        <c:noMultiLvlLbl val="0"/>
      </c:catAx>
      <c:valAx>
        <c:axId val="563892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275.42786000000001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90944"/>
        <c:axId val="818692544"/>
      </c:barChart>
      <c:catAx>
        <c:axId val="56389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2544"/>
        <c:crosses val="autoZero"/>
        <c:auto val="1"/>
        <c:lblAlgn val="ctr"/>
        <c:lblOffset val="100"/>
        <c:noMultiLvlLbl val="0"/>
      </c:catAx>
      <c:valAx>
        <c:axId val="81869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2.0099952000000001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692936"/>
        <c:axId val="818693720"/>
      </c:barChart>
      <c:catAx>
        <c:axId val="8186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3720"/>
        <c:crosses val="autoZero"/>
        <c:auto val="1"/>
        <c:lblAlgn val="ctr"/>
        <c:lblOffset val="100"/>
        <c:noMultiLvlLbl val="0"/>
      </c:catAx>
      <c:valAx>
        <c:axId val="81869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6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조성찬, ID : H1800215)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01일 13:20:15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2252.7285000000002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70.174289999999999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20.701277000000001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78.379000000000005</v>
      </c>
      <c r="G8" s="59">
        <f>'DRIs DATA 입력'!G8</f>
        <v>7.2119999999999997</v>
      </c>
      <c r="H8" s="59">
        <f>'DRIs DATA 입력'!H8</f>
        <v>14.409000000000001</v>
      </c>
      <c r="I8" s="46"/>
      <c r="J8" s="59" t="s">
        <v>216</v>
      </c>
      <c r="K8" s="59">
        <f>'DRIs DATA 입력'!K8</f>
        <v>0.42499999999999999</v>
      </c>
      <c r="L8" s="59">
        <f>'DRIs DATA 입력'!L8</f>
        <v>3.1070000000000002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557.20043999999996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11.960381999999999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1.2811619999999999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202.09538000000001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52.685454999999997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1.2709659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1.3012264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13.331203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0.64692897000000005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275.42786000000001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2.0099952000000001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2.5388312000000002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20.784426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352.00036999999998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1189.3219999999999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4677.2323999999999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2651.1848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2.0192287000000002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185.65079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9.8808939999999996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10.825526999999999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545.06286999999998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4.9468493000000002E-3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4.9526257999999999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96.550259999999994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101.84395000000001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C57" sqref="C57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318</v>
      </c>
      <c r="B1" s="61" t="s">
        <v>319</v>
      </c>
      <c r="G1" s="62" t="s">
        <v>320</v>
      </c>
      <c r="H1" s="61" t="s">
        <v>321</v>
      </c>
    </row>
    <row r="3" spans="1:33" x14ac:dyDescent="0.3">
      <c r="A3" s="70" t="s">
        <v>276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  <c r="AB4" s="69" t="s">
        <v>281</v>
      </c>
      <c r="AC4" s="69"/>
      <c r="AD4" s="69"/>
      <c r="AE4" s="69"/>
      <c r="AF4" s="69"/>
      <c r="AG4" s="69"/>
    </row>
    <row r="5" spans="1:33" x14ac:dyDescent="0.3">
      <c r="A5" s="65"/>
      <c r="B5" s="65" t="s">
        <v>322</v>
      </c>
      <c r="C5" s="65" t="s">
        <v>323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324</v>
      </c>
      <c r="N5" s="65"/>
      <c r="O5" s="65" t="s">
        <v>284</v>
      </c>
      <c r="P5" s="65" t="s">
        <v>285</v>
      </c>
      <c r="Q5" s="65" t="s">
        <v>286</v>
      </c>
      <c r="R5" s="65" t="s">
        <v>325</v>
      </c>
      <c r="S5" s="65" t="s">
        <v>323</v>
      </c>
      <c r="U5" s="65"/>
      <c r="V5" s="65" t="s">
        <v>284</v>
      </c>
      <c r="W5" s="65" t="s">
        <v>285</v>
      </c>
      <c r="X5" s="65" t="s">
        <v>286</v>
      </c>
      <c r="Y5" s="65" t="s">
        <v>325</v>
      </c>
      <c r="Z5" s="65" t="s">
        <v>323</v>
      </c>
      <c r="AB5" s="65"/>
      <c r="AC5" s="65" t="s">
        <v>287</v>
      </c>
      <c r="AD5" s="65" t="s">
        <v>326</v>
      </c>
      <c r="AE5" s="65" t="s">
        <v>281</v>
      </c>
      <c r="AF5" s="65" t="s">
        <v>327</v>
      </c>
      <c r="AG5" s="65" t="s">
        <v>288</v>
      </c>
    </row>
    <row r="6" spans="1:33" x14ac:dyDescent="0.3">
      <c r="A6" s="65" t="s">
        <v>277</v>
      </c>
      <c r="B6" s="65">
        <v>2200</v>
      </c>
      <c r="C6" s="65">
        <v>2252.7285000000002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70.174289999999999</v>
      </c>
      <c r="U6" s="65" t="s">
        <v>329</v>
      </c>
      <c r="V6" s="65">
        <v>0</v>
      </c>
      <c r="W6" s="65">
        <v>0</v>
      </c>
      <c r="X6" s="65">
        <v>30</v>
      </c>
      <c r="Y6" s="65">
        <v>0</v>
      </c>
      <c r="Z6" s="65">
        <v>20.701277000000001</v>
      </c>
      <c r="AB6" s="65" t="s">
        <v>330</v>
      </c>
      <c r="AC6" s="65">
        <v>2200</v>
      </c>
      <c r="AD6" s="65">
        <v>2252.7285000000002</v>
      </c>
      <c r="AE6" s="65">
        <v>102.83640289306641</v>
      </c>
      <c r="AF6" s="65">
        <v>25.709099999999999</v>
      </c>
      <c r="AG6" s="65">
        <v>4.5649709754100281</v>
      </c>
    </row>
    <row r="7" spans="1:33" x14ac:dyDescent="0.3">
      <c r="E7" s="65" t="s">
        <v>331</v>
      </c>
      <c r="F7" s="65">
        <v>65</v>
      </c>
      <c r="G7" s="65">
        <v>30</v>
      </c>
      <c r="H7" s="65">
        <v>20</v>
      </c>
      <c r="J7" s="65" t="s">
        <v>331</v>
      </c>
      <c r="K7" s="65">
        <v>1</v>
      </c>
      <c r="L7" s="65">
        <v>10</v>
      </c>
    </row>
    <row r="8" spans="1:33" x14ac:dyDescent="0.3">
      <c r="E8" s="65" t="s">
        <v>332</v>
      </c>
      <c r="F8" s="65">
        <v>78.379000000000005</v>
      </c>
      <c r="G8" s="65">
        <v>7.2119999999999997</v>
      </c>
      <c r="H8" s="65">
        <v>14.409000000000001</v>
      </c>
      <c r="J8" s="65" t="s">
        <v>332</v>
      </c>
      <c r="K8" s="65">
        <v>0.42499999999999999</v>
      </c>
      <c r="L8" s="65">
        <v>3.1070000000000002</v>
      </c>
    </row>
    <row r="13" spans="1:33" x14ac:dyDescent="0.3">
      <c r="A13" s="70" t="s">
        <v>290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291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33" x14ac:dyDescent="0.3">
      <c r="A15" s="65"/>
      <c r="B15" s="65" t="s">
        <v>284</v>
      </c>
      <c r="C15" s="65" t="s">
        <v>285</v>
      </c>
      <c r="D15" s="65" t="s">
        <v>286</v>
      </c>
      <c r="E15" s="65" t="s">
        <v>325</v>
      </c>
      <c r="F15" s="65" t="s">
        <v>323</v>
      </c>
      <c r="H15" s="65"/>
      <c r="I15" s="65" t="s">
        <v>284</v>
      </c>
      <c r="J15" s="65" t="s">
        <v>285</v>
      </c>
      <c r="K15" s="65" t="s">
        <v>286</v>
      </c>
      <c r="L15" s="65" t="s">
        <v>325</v>
      </c>
      <c r="M15" s="65" t="s">
        <v>323</v>
      </c>
      <c r="O15" s="65"/>
      <c r="P15" s="65" t="s">
        <v>284</v>
      </c>
      <c r="Q15" s="65" t="s">
        <v>285</v>
      </c>
      <c r="R15" s="65" t="s">
        <v>286</v>
      </c>
      <c r="S15" s="65" t="s">
        <v>325</v>
      </c>
      <c r="T15" s="65" t="s">
        <v>323</v>
      </c>
      <c r="V15" s="65"/>
      <c r="W15" s="65" t="s">
        <v>284</v>
      </c>
      <c r="X15" s="65" t="s">
        <v>285</v>
      </c>
      <c r="Y15" s="65" t="s">
        <v>286</v>
      </c>
      <c r="Z15" s="65" t="s">
        <v>325</v>
      </c>
      <c r="AA15" s="65" t="s">
        <v>323</v>
      </c>
    </row>
    <row r="16" spans="1:33" x14ac:dyDescent="0.3">
      <c r="A16" s="65" t="s">
        <v>333</v>
      </c>
      <c r="B16" s="65">
        <v>530</v>
      </c>
      <c r="C16" s="65">
        <v>750</v>
      </c>
      <c r="D16" s="65">
        <v>0</v>
      </c>
      <c r="E16" s="65">
        <v>3000</v>
      </c>
      <c r="F16" s="65">
        <v>557.20043999999996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11.960381999999999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1.2811619999999999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202.09538000000001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334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299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335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284</v>
      </c>
      <c r="C25" s="65" t="s">
        <v>285</v>
      </c>
      <c r="D25" s="65" t="s">
        <v>286</v>
      </c>
      <c r="E25" s="65" t="s">
        <v>325</v>
      </c>
      <c r="F25" s="65" t="s">
        <v>323</v>
      </c>
      <c r="H25" s="65"/>
      <c r="I25" s="65" t="s">
        <v>284</v>
      </c>
      <c r="J25" s="65" t="s">
        <v>285</v>
      </c>
      <c r="K25" s="65" t="s">
        <v>286</v>
      </c>
      <c r="L25" s="65" t="s">
        <v>325</v>
      </c>
      <c r="M25" s="65" t="s">
        <v>323</v>
      </c>
      <c r="O25" s="65"/>
      <c r="P25" s="65" t="s">
        <v>284</v>
      </c>
      <c r="Q25" s="65" t="s">
        <v>285</v>
      </c>
      <c r="R25" s="65" t="s">
        <v>286</v>
      </c>
      <c r="S25" s="65" t="s">
        <v>325</v>
      </c>
      <c r="T25" s="65" t="s">
        <v>323</v>
      </c>
      <c r="V25" s="65"/>
      <c r="W25" s="65" t="s">
        <v>284</v>
      </c>
      <c r="X25" s="65" t="s">
        <v>285</v>
      </c>
      <c r="Y25" s="65" t="s">
        <v>286</v>
      </c>
      <c r="Z25" s="65" t="s">
        <v>325</v>
      </c>
      <c r="AA25" s="65" t="s">
        <v>323</v>
      </c>
      <c r="AC25" s="65"/>
      <c r="AD25" s="65" t="s">
        <v>284</v>
      </c>
      <c r="AE25" s="65" t="s">
        <v>285</v>
      </c>
      <c r="AF25" s="65" t="s">
        <v>286</v>
      </c>
      <c r="AG25" s="65" t="s">
        <v>325</v>
      </c>
      <c r="AH25" s="65" t="s">
        <v>323</v>
      </c>
      <c r="AJ25" s="65"/>
      <c r="AK25" s="65" t="s">
        <v>284</v>
      </c>
      <c r="AL25" s="65" t="s">
        <v>285</v>
      </c>
      <c r="AM25" s="65" t="s">
        <v>286</v>
      </c>
      <c r="AN25" s="65" t="s">
        <v>325</v>
      </c>
      <c r="AO25" s="65" t="s">
        <v>323</v>
      </c>
      <c r="AQ25" s="65"/>
      <c r="AR25" s="65" t="s">
        <v>284</v>
      </c>
      <c r="AS25" s="65" t="s">
        <v>285</v>
      </c>
      <c r="AT25" s="65" t="s">
        <v>286</v>
      </c>
      <c r="AU25" s="65" t="s">
        <v>325</v>
      </c>
      <c r="AV25" s="65" t="s">
        <v>323</v>
      </c>
      <c r="AX25" s="65"/>
      <c r="AY25" s="65" t="s">
        <v>284</v>
      </c>
      <c r="AZ25" s="65" t="s">
        <v>285</v>
      </c>
      <c r="BA25" s="65" t="s">
        <v>286</v>
      </c>
      <c r="BB25" s="65" t="s">
        <v>325</v>
      </c>
      <c r="BC25" s="65" t="s">
        <v>323</v>
      </c>
      <c r="BE25" s="65"/>
      <c r="BF25" s="65" t="s">
        <v>284</v>
      </c>
      <c r="BG25" s="65" t="s">
        <v>285</v>
      </c>
      <c r="BH25" s="65" t="s">
        <v>286</v>
      </c>
      <c r="BI25" s="65" t="s">
        <v>325</v>
      </c>
      <c r="BJ25" s="65" t="s">
        <v>323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52.685454999999997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1.2709659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1.3012264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13.331203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0.64692897000000005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275.42786000000001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2.0099952000000001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2.5388312000000002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20.784426</v>
      </c>
    </row>
    <row r="33" spans="1:62" x14ac:dyDescent="0.3">
      <c r="A33" s="70" t="s">
        <v>336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304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337</v>
      </c>
      <c r="W34" s="69"/>
      <c r="X34" s="69"/>
      <c r="Y34" s="69"/>
      <c r="Z34" s="69"/>
      <c r="AA34" s="69"/>
      <c r="AC34" s="69" t="s">
        <v>305</v>
      </c>
      <c r="AD34" s="69"/>
      <c r="AE34" s="69"/>
      <c r="AF34" s="69"/>
      <c r="AG34" s="69"/>
      <c r="AH34" s="69"/>
      <c r="AJ34" s="69" t="s">
        <v>338</v>
      </c>
      <c r="AK34" s="69"/>
      <c r="AL34" s="69"/>
      <c r="AM34" s="69"/>
      <c r="AN34" s="69"/>
      <c r="AO34" s="69"/>
    </row>
    <row r="35" spans="1:62" ht="33" x14ac:dyDescent="0.3">
      <c r="A35" s="65"/>
      <c r="B35" s="65" t="s">
        <v>284</v>
      </c>
      <c r="C35" s="65" t="s">
        <v>285</v>
      </c>
      <c r="D35" s="65" t="s">
        <v>286</v>
      </c>
      <c r="E35" s="65" t="s">
        <v>325</v>
      </c>
      <c r="F35" s="65" t="s">
        <v>323</v>
      </c>
      <c r="H35" s="65"/>
      <c r="I35" s="65" t="s">
        <v>284</v>
      </c>
      <c r="J35" s="65" t="s">
        <v>285</v>
      </c>
      <c r="K35" s="65" t="s">
        <v>286</v>
      </c>
      <c r="L35" s="65" t="s">
        <v>325</v>
      </c>
      <c r="M35" s="65" t="s">
        <v>323</v>
      </c>
      <c r="O35" s="65"/>
      <c r="P35" s="65" t="s">
        <v>284</v>
      </c>
      <c r="Q35" s="65" t="s">
        <v>285</v>
      </c>
      <c r="R35" s="65" t="s">
        <v>286</v>
      </c>
      <c r="S35" s="64" t="s">
        <v>339</v>
      </c>
      <c r="T35" s="65" t="s">
        <v>323</v>
      </c>
      <c r="V35" s="65"/>
      <c r="W35" s="65" t="s">
        <v>284</v>
      </c>
      <c r="X35" s="65" t="s">
        <v>285</v>
      </c>
      <c r="Y35" s="65" t="s">
        <v>286</v>
      </c>
      <c r="Z35" s="65" t="s">
        <v>325</v>
      </c>
      <c r="AA35" s="65" t="s">
        <v>323</v>
      </c>
      <c r="AC35" s="65"/>
      <c r="AD35" s="65" t="s">
        <v>284</v>
      </c>
      <c r="AE35" s="65" t="s">
        <v>285</v>
      </c>
      <c r="AF35" s="65" t="s">
        <v>286</v>
      </c>
      <c r="AG35" s="65" t="s">
        <v>325</v>
      </c>
      <c r="AH35" s="65" t="s">
        <v>323</v>
      </c>
      <c r="AJ35" s="65"/>
      <c r="AK35" s="65" t="s">
        <v>284</v>
      </c>
      <c r="AL35" s="65" t="s">
        <v>285</v>
      </c>
      <c r="AM35" s="65" t="s">
        <v>286</v>
      </c>
      <c r="AN35" s="65" t="s">
        <v>325</v>
      </c>
      <c r="AO35" s="65" t="s">
        <v>323</v>
      </c>
    </row>
    <row r="36" spans="1:62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352.00036999999998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1189.3219999999999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4677.2323999999999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2651.1848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2.0192287000000002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185.65079</v>
      </c>
    </row>
    <row r="43" spans="1:62" x14ac:dyDescent="0.3">
      <c r="A43" s="70" t="s">
        <v>306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340</v>
      </c>
      <c r="B44" s="69"/>
      <c r="C44" s="69"/>
      <c r="D44" s="69"/>
      <c r="E44" s="69"/>
      <c r="F44" s="69"/>
      <c r="H44" s="69" t="s">
        <v>307</v>
      </c>
      <c r="I44" s="69"/>
      <c r="J44" s="69"/>
      <c r="K44" s="69"/>
      <c r="L44" s="69"/>
      <c r="M44" s="69"/>
      <c r="O44" s="69" t="s">
        <v>308</v>
      </c>
      <c r="P44" s="69"/>
      <c r="Q44" s="69"/>
      <c r="R44" s="69"/>
      <c r="S44" s="69"/>
      <c r="T44" s="69"/>
      <c r="V44" s="69" t="s">
        <v>309</v>
      </c>
      <c r="W44" s="69"/>
      <c r="X44" s="69"/>
      <c r="Y44" s="69"/>
      <c r="Z44" s="69"/>
      <c r="AA44" s="69"/>
      <c r="AC44" s="69" t="s">
        <v>310</v>
      </c>
      <c r="AD44" s="69"/>
      <c r="AE44" s="69"/>
      <c r="AF44" s="69"/>
      <c r="AG44" s="69"/>
      <c r="AH44" s="69"/>
      <c r="AJ44" s="69" t="s">
        <v>311</v>
      </c>
      <c r="AK44" s="69"/>
      <c r="AL44" s="69"/>
      <c r="AM44" s="69"/>
      <c r="AN44" s="69"/>
      <c r="AO44" s="69"/>
      <c r="AQ44" s="69" t="s">
        <v>312</v>
      </c>
      <c r="AR44" s="69"/>
      <c r="AS44" s="69"/>
      <c r="AT44" s="69"/>
      <c r="AU44" s="69"/>
      <c r="AV44" s="69"/>
      <c r="AX44" s="69" t="s">
        <v>341</v>
      </c>
      <c r="AY44" s="69"/>
      <c r="AZ44" s="69"/>
      <c r="BA44" s="69"/>
      <c r="BB44" s="69"/>
      <c r="BC44" s="69"/>
      <c r="BE44" s="69" t="s">
        <v>313</v>
      </c>
      <c r="BF44" s="69"/>
      <c r="BG44" s="69"/>
      <c r="BH44" s="69"/>
      <c r="BI44" s="69"/>
      <c r="BJ44" s="69"/>
    </row>
    <row r="45" spans="1:62" x14ac:dyDescent="0.3">
      <c r="A45" s="65"/>
      <c r="B45" s="65" t="s">
        <v>284</v>
      </c>
      <c r="C45" s="65" t="s">
        <v>285</v>
      </c>
      <c r="D45" s="65" t="s">
        <v>286</v>
      </c>
      <c r="E45" s="65" t="s">
        <v>325</v>
      </c>
      <c r="F45" s="65" t="s">
        <v>323</v>
      </c>
      <c r="H45" s="65"/>
      <c r="I45" s="65" t="s">
        <v>284</v>
      </c>
      <c r="J45" s="65" t="s">
        <v>285</v>
      </c>
      <c r="K45" s="65" t="s">
        <v>286</v>
      </c>
      <c r="L45" s="65" t="s">
        <v>325</v>
      </c>
      <c r="M45" s="65" t="s">
        <v>323</v>
      </c>
      <c r="O45" s="65"/>
      <c r="P45" s="65" t="s">
        <v>284</v>
      </c>
      <c r="Q45" s="65" t="s">
        <v>285</v>
      </c>
      <c r="R45" s="65" t="s">
        <v>286</v>
      </c>
      <c r="S45" s="65" t="s">
        <v>325</v>
      </c>
      <c r="T45" s="65" t="s">
        <v>323</v>
      </c>
      <c r="V45" s="65"/>
      <c r="W45" s="65" t="s">
        <v>284</v>
      </c>
      <c r="X45" s="65" t="s">
        <v>285</v>
      </c>
      <c r="Y45" s="65" t="s">
        <v>286</v>
      </c>
      <c r="Z45" s="65" t="s">
        <v>325</v>
      </c>
      <c r="AA45" s="65" t="s">
        <v>323</v>
      </c>
      <c r="AC45" s="65"/>
      <c r="AD45" s="65" t="s">
        <v>284</v>
      </c>
      <c r="AE45" s="65" t="s">
        <v>285</v>
      </c>
      <c r="AF45" s="65" t="s">
        <v>286</v>
      </c>
      <c r="AG45" s="65" t="s">
        <v>325</v>
      </c>
      <c r="AH45" s="65" t="s">
        <v>323</v>
      </c>
      <c r="AJ45" s="65"/>
      <c r="AK45" s="65" t="s">
        <v>284</v>
      </c>
      <c r="AL45" s="65" t="s">
        <v>285</v>
      </c>
      <c r="AM45" s="65" t="s">
        <v>286</v>
      </c>
      <c r="AN45" s="65" t="s">
        <v>325</v>
      </c>
      <c r="AO45" s="65" t="s">
        <v>323</v>
      </c>
      <c r="AQ45" s="65"/>
      <c r="AR45" s="65" t="s">
        <v>284</v>
      </c>
      <c r="AS45" s="65" t="s">
        <v>285</v>
      </c>
      <c r="AT45" s="65" t="s">
        <v>286</v>
      </c>
      <c r="AU45" s="65" t="s">
        <v>325</v>
      </c>
      <c r="AV45" s="65" t="s">
        <v>323</v>
      </c>
      <c r="AX45" s="65"/>
      <c r="AY45" s="65" t="s">
        <v>284</v>
      </c>
      <c r="AZ45" s="65" t="s">
        <v>285</v>
      </c>
      <c r="BA45" s="65" t="s">
        <v>286</v>
      </c>
      <c r="BB45" s="65" t="s">
        <v>325</v>
      </c>
      <c r="BC45" s="65" t="s">
        <v>323</v>
      </c>
      <c r="BE45" s="65"/>
      <c r="BF45" s="65" t="s">
        <v>284</v>
      </c>
      <c r="BG45" s="65" t="s">
        <v>285</v>
      </c>
      <c r="BH45" s="65" t="s">
        <v>286</v>
      </c>
      <c r="BI45" s="65" t="s">
        <v>325</v>
      </c>
      <c r="BJ45" s="65" t="s">
        <v>323</v>
      </c>
    </row>
    <row r="46" spans="1:62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9.8808939999999996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10.825526999999999</v>
      </c>
      <c r="O46" s="65" t="s">
        <v>342</v>
      </c>
      <c r="P46" s="65">
        <v>650</v>
      </c>
      <c r="Q46" s="65">
        <v>850</v>
      </c>
      <c r="R46" s="65">
        <v>0</v>
      </c>
      <c r="S46" s="65">
        <v>10000</v>
      </c>
      <c r="T46" s="65">
        <v>545.06286999999998</v>
      </c>
      <c r="V46" s="65" t="s">
        <v>29</v>
      </c>
      <c r="W46" s="65">
        <v>0</v>
      </c>
      <c r="X46" s="65">
        <v>0</v>
      </c>
      <c r="Y46" s="65">
        <v>3.2</v>
      </c>
      <c r="Z46" s="65">
        <v>10</v>
      </c>
      <c r="AA46" s="65">
        <v>4.9468493000000002E-3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4.9526257999999999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96.550259999999994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101.84395000000001</v>
      </c>
      <c r="AX46" s="65" t="s">
        <v>314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G18" sqref="G18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315</v>
      </c>
      <c r="B2" s="61" t="s">
        <v>316</v>
      </c>
      <c r="C2" s="61" t="s">
        <v>317</v>
      </c>
      <c r="D2" s="61">
        <v>60</v>
      </c>
      <c r="E2" s="61">
        <v>2252.728515625</v>
      </c>
      <c r="F2" s="61">
        <v>381.71902465820312</v>
      </c>
      <c r="G2" s="61">
        <v>35.121738433837891</v>
      </c>
      <c r="H2" s="61">
        <v>14.456679344177246</v>
      </c>
      <c r="I2" s="61">
        <v>20.665060043334961</v>
      </c>
      <c r="J2" s="61">
        <v>70.174293518066406</v>
      </c>
      <c r="K2" s="61">
        <v>42.671775817871094</v>
      </c>
      <c r="L2" s="61">
        <v>27.502519607543945</v>
      </c>
      <c r="M2" s="61">
        <v>20.701276779174805</v>
      </c>
      <c r="N2" s="61">
        <v>2.7503066062927246</v>
      </c>
      <c r="O2" s="61">
        <v>11.167045593261719</v>
      </c>
      <c r="P2" s="61">
        <v>25.709100723266602</v>
      </c>
      <c r="Q2" s="61">
        <v>10.654603958129883</v>
      </c>
      <c r="R2" s="61">
        <v>6.0978493690490723</v>
      </c>
      <c r="S2" s="61">
        <v>6.9122624397277832</v>
      </c>
      <c r="T2" s="61">
        <v>0.25987067818641663</v>
      </c>
      <c r="U2" s="61">
        <v>1.3496861457824707</v>
      </c>
      <c r="V2" s="61">
        <v>6.0219060629606247E-2</v>
      </c>
      <c r="W2" s="61">
        <v>626.5155029296875</v>
      </c>
      <c r="X2" s="61">
        <v>21.046148300170898</v>
      </c>
      <c r="Y2" s="61">
        <v>310.83706665039062</v>
      </c>
      <c r="Z2" s="61">
        <v>557.200439453125</v>
      </c>
      <c r="AA2" s="61">
        <v>64.472892761230469</v>
      </c>
      <c r="AB2" s="61">
        <v>2956.366943359375</v>
      </c>
      <c r="AC2" s="61">
        <v>1.2811620235443115</v>
      </c>
      <c r="AD2" s="61">
        <v>2.4127585347741842E-3</v>
      </c>
      <c r="AE2" s="61">
        <v>1.2212206125259399</v>
      </c>
      <c r="AF2" s="61">
        <v>11.960382461547852</v>
      </c>
      <c r="AG2" s="61">
        <v>4.8850760459899902</v>
      </c>
      <c r="AH2" s="61">
        <v>4.1491637229919434</v>
      </c>
      <c r="AI2" s="61">
        <v>0.15533910691738129</v>
      </c>
      <c r="AJ2" s="61">
        <v>5.7622799873352051</v>
      </c>
      <c r="AK2" s="61">
        <v>1.7397150993347168</v>
      </c>
      <c r="AL2" s="61">
        <v>8.0671675503253937E-2</v>
      </c>
      <c r="AM2" s="61">
        <v>0.1154639944434166</v>
      </c>
      <c r="AN2" s="61">
        <v>5.4495122283697128E-2</v>
      </c>
      <c r="AO2" s="61">
        <v>1.8873145803809166E-2</v>
      </c>
      <c r="AP2" s="61">
        <v>202.09538269042969</v>
      </c>
      <c r="AQ2" s="61">
        <v>188.56993103027344</v>
      </c>
      <c r="AR2" s="61">
        <v>3.9564805030822754</v>
      </c>
      <c r="AS2" s="61">
        <v>52.685455322265625</v>
      </c>
      <c r="AT2" s="61">
        <v>1.2709659337997437</v>
      </c>
      <c r="AU2" s="61">
        <v>1.3012263774871826</v>
      </c>
      <c r="AV2" s="61">
        <v>13.331203460693359</v>
      </c>
      <c r="AW2" s="61">
        <v>8.3045272827148437</v>
      </c>
      <c r="AX2" s="61">
        <v>1.056536078453064</v>
      </c>
      <c r="AY2" s="61">
        <v>2.5779824256896973</v>
      </c>
      <c r="AZ2" s="61">
        <v>0.64692896604537964</v>
      </c>
      <c r="BA2" s="61">
        <v>275.4278564453125</v>
      </c>
      <c r="BB2" s="61">
        <v>162.55072021484375</v>
      </c>
      <c r="BC2" s="61">
        <v>5.507567897439003E-3</v>
      </c>
      <c r="BD2" s="61">
        <v>2.0099952220916748</v>
      </c>
      <c r="BE2" s="61">
        <v>2.5388312339782715</v>
      </c>
      <c r="BF2" s="61">
        <v>20.784425735473633</v>
      </c>
      <c r="BG2" s="61">
        <v>0.1075475811958313</v>
      </c>
      <c r="BH2" s="61">
        <v>352.0003662109375</v>
      </c>
      <c r="BI2" s="61">
        <v>248.2613525390625</v>
      </c>
      <c r="BJ2" s="61">
        <v>103.73902130126953</v>
      </c>
      <c r="BK2" s="61">
        <v>1189.322021484375</v>
      </c>
      <c r="BL2" s="61">
        <v>4677.232421875</v>
      </c>
      <c r="BM2" s="61">
        <v>2.0192286968231201</v>
      </c>
      <c r="BN2" s="61">
        <v>2651.184814453125</v>
      </c>
      <c r="BO2" s="61">
        <v>185.65078735351562</v>
      </c>
      <c r="BP2" s="61">
        <v>9.8808937072753906</v>
      </c>
      <c r="BQ2" s="61">
        <v>5.8603520393371582</v>
      </c>
      <c r="BR2" s="61">
        <v>4.0205416679382324</v>
      </c>
      <c r="BS2" s="61">
        <v>10.825527191162109</v>
      </c>
      <c r="BT2" s="61">
        <v>545.0628662109375</v>
      </c>
      <c r="BU2" s="61">
        <v>4.9468493089079857E-3</v>
      </c>
      <c r="BV2" s="61">
        <v>4.9526257514953613</v>
      </c>
      <c r="BW2" s="61">
        <v>96.550262451171875</v>
      </c>
      <c r="BX2" s="61">
        <v>101.84394836425781</v>
      </c>
      <c r="BY2" s="61">
        <v>0</v>
      </c>
      <c r="BZ2" s="61">
        <v>58.342189788818359</v>
      </c>
      <c r="CA2" s="61">
        <v>167.54866027832031</v>
      </c>
      <c r="CB2" s="61">
        <v>25.482511520385742</v>
      </c>
      <c r="CC2" s="61">
        <v>7.7714438438415527</v>
      </c>
      <c r="CD2" s="61">
        <v>8.0912094116210937</v>
      </c>
      <c r="CE2" s="61">
        <v>9.4698543548583984</v>
      </c>
      <c r="CF2" s="61">
        <v>8.5091218948364258</v>
      </c>
      <c r="CG2" s="61">
        <v>1.1947492361068726</v>
      </c>
      <c r="CH2" s="61">
        <v>8.273188591003418</v>
      </c>
      <c r="CI2" s="61">
        <v>1.6785619780421257E-2</v>
      </c>
      <c r="CJ2" s="61">
        <v>1.6211513429880142E-2</v>
      </c>
      <c r="CK2" s="61">
        <v>8.7219581007957458E-2</v>
      </c>
      <c r="CL2" s="61">
        <v>7.6528586447238922E-2</v>
      </c>
      <c r="CM2" s="61">
        <v>3.511199975037016E-5</v>
      </c>
      <c r="CN2" s="61">
        <v>0.47702544927597046</v>
      </c>
      <c r="CO2" s="61">
        <v>7.8133348142728209E-4</v>
      </c>
      <c r="CP2" s="61">
        <v>0.44867038726806641</v>
      </c>
      <c r="CQ2" s="61">
        <v>1.0767429135739803E-2</v>
      </c>
      <c r="CR2" s="61">
        <v>1.0052014142274857E-2</v>
      </c>
      <c r="CS2" s="61">
        <v>4.4942278861999512</v>
      </c>
      <c r="CT2" s="61">
        <v>0.26007196307182312</v>
      </c>
      <c r="CU2" s="61">
        <v>4.1610244661569595E-2</v>
      </c>
      <c r="CV2" s="61">
        <v>1.5856468235142529E-4</v>
      </c>
      <c r="CW2" s="61">
        <v>1.8976362943649292</v>
      </c>
      <c r="CX2" s="61">
        <v>7.3478245735168457</v>
      </c>
      <c r="CY2" s="61">
        <v>0.36010318994522095</v>
      </c>
      <c r="CZ2" s="61">
        <v>7.6934032440185547</v>
      </c>
      <c r="DA2" s="61">
        <v>0.81608855724334717</v>
      </c>
      <c r="DB2" s="61">
        <v>0.49512326717376709</v>
      </c>
      <c r="DC2" s="61">
        <v>2.5409999437897568E-8</v>
      </c>
      <c r="DD2" s="61">
        <v>6.4656801521778107E-2</v>
      </c>
      <c r="DE2" s="61">
        <v>0.10338902473449707</v>
      </c>
      <c r="DF2" s="61">
        <v>3.0817084014415741E-2</v>
      </c>
      <c r="DG2" s="61">
        <v>5.8441865257918835E-3</v>
      </c>
      <c r="DH2" s="61">
        <v>1.1514889076352119E-2</v>
      </c>
      <c r="DI2" s="61">
        <v>1.6170000449733379E-8</v>
      </c>
      <c r="DJ2" s="61">
        <v>4.1728343814611435E-2</v>
      </c>
      <c r="DK2" s="61">
        <v>0.12467885762453079</v>
      </c>
      <c r="DL2" s="61">
        <v>5.3439745679497719E-3</v>
      </c>
      <c r="DM2" s="61">
        <v>5.1184128969907761E-2</v>
      </c>
      <c r="DN2" s="61">
        <v>3.6395380739122629E-3</v>
      </c>
      <c r="DO2" s="61">
        <v>1.8664503004401922E-3</v>
      </c>
      <c r="DP2" s="61">
        <v>1.106447447091341E-2</v>
      </c>
      <c r="DQ2" s="61">
        <v>7.6229994760979025E-8</v>
      </c>
      <c r="DR2" s="61">
        <v>0.23701944947242737</v>
      </c>
      <c r="DS2" s="61">
        <v>5.6765038520097733E-2</v>
      </c>
      <c r="DT2" s="61">
        <v>2.7306657284498215E-2</v>
      </c>
      <c r="DU2" s="61">
        <v>5.5069504305720329E-3</v>
      </c>
      <c r="DV2" s="61">
        <v>0.15072332322597504</v>
      </c>
      <c r="DW2" s="61">
        <v>3.761996328830719E-2</v>
      </c>
      <c r="DX2" s="61">
        <v>6.5437823534011841E-2</v>
      </c>
      <c r="DY2" s="61">
        <v>4.7487594187259674E-2</v>
      </c>
      <c r="DZ2" s="61">
        <v>48658.8046875</v>
      </c>
      <c r="EA2" s="61">
        <v>23096.970703125</v>
      </c>
      <c r="EB2" s="61">
        <v>25561.83203125</v>
      </c>
      <c r="EC2" s="61">
        <v>2660.750244140625</v>
      </c>
      <c r="ED2" s="61">
        <v>4506.17578125</v>
      </c>
      <c r="EE2" s="61">
        <v>2025.3104248046875</v>
      </c>
      <c r="EF2" s="61">
        <v>898.1204833984375</v>
      </c>
      <c r="EG2" s="61">
        <v>2601.779296875</v>
      </c>
      <c r="EH2" s="61">
        <v>1493.070556640625</v>
      </c>
      <c r="EI2" s="61">
        <v>414.48171997070312</v>
      </c>
      <c r="EJ2" s="61">
        <v>3648.355224609375</v>
      </c>
      <c r="EK2" s="61">
        <v>1282.788330078125</v>
      </c>
      <c r="EL2" s="61">
        <v>3566.1396484375</v>
      </c>
      <c r="EM2" s="61">
        <v>1338.16845703125</v>
      </c>
      <c r="EN2" s="61">
        <v>577.16943359375</v>
      </c>
      <c r="EO2" s="61">
        <v>3832.55322265625</v>
      </c>
      <c r="EP2" s="61">
        <v>4850.14013671875</v>
      </c>
      <c r="EQ2" s="61">
        <v>7294.72265625</v>
      </c>
      <c r="ER2" s="61">
        <v>1335.9842529296875</v>
      </c>
      <c r="ES2" s="61">
        <v>4382.48828125</v>
      </c>
      <c r="ET2" s="61">
        <v>1872.282958984375</v>
      </c>
      <c r="EU2" s="61">
        <v>78.322135925292969</v>
      </c>
      <c r="EV2" s="61">
        <v>1475.2899169921875</v>
      </c>
      <c r="EW2" s="61">
        <v>4354.4296875</v>
      </c>
      <c r="EX2" s="61">
        <v>10815.28125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275.4278564453125</v>
      </c>
      <c r="B6">
        <f>BB2</f>
        <v>162.55072021484375</v>
      </c>
      <c r="C6">
        <f>BC2</f>
        <v>5.507567897439003E-3</v>
      </c>
      <c r="D6">
        <f>BD2</f>
        <v>2.0099952220916748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23205</v>
      </c>
      <c r="C2" s="56">
        <f ca="1">YEAR(TODAY())-YEAR(B2)+IF(TODAY()&gt;=DATE(YEAR(TODAY()),MONTH(B2),DAY(B2)),0,-1)</f>
        <v>60</v>
      </c>
      <c r="E2" s="52">
        <v>180</v>
      </c>
      <c r="F2" s="53" t="s">
        <v>39</v>
      </c>
      <c r="G2" s="52">
        <v>75.599999999999994</v>
      </c>
      <c r="H2" s="51" t="s">
        <v>41</v>
      </c>
      <c r="I2" s="72">
        <f>ROUND(G3/E3^2,1)</f>
        <v>23.3</v>
      </c>
    </row>
    <row r="3" spans="1:9" x14ac:dyDescent="0.3">
      <c r="E3" s="51">
        <f>E2/100</f>
        <v>1.8</v>
      </c>
      <c r="F3" s="51" t="s">
        <v>40</v>
      </c>
      <c r="G3" s="51">
        <f>G2</f>
        <v>75.599999999999994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조성찬, ID : H1800215)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01일 13:20:15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B2" sqref="B2:S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45231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180</v>
      </c>
      <c r="L12" s="129"/>
      <c r="M12" s="122">
        <f>'개인정보 및 신체계측 입력'!G2</f>
        <v>75.599999999999994</v>
      </c>
      <c r="N12" s="123"/>
      <c r="O12" s="118" t="s">
        <v>271</v>
      </c>
      <c r="P12" s="112"/>
      <c r="Q12" s="115">
        <f>'개인정보 및 신체계측 입력'!I2</f>
        <v>23.3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조성찬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78.379000000000005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7.2119999999999997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14.409000000000001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3.1</v>
      </c>
      <c r="L71" s="36" t="s">
        <v>53</v>
      </c>
      <c r="M71" s="36">
        <f>ROUND('DRIs DATA'!K8,1)</f>
        <v>0.4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74.290000000000006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99.67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52.69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43.13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44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311.82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98.81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2023-11-01T04:32:47Z</dcterms:modified>
</cp:coreProperties>
</file>