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<sst xmlns="http://schemas.openxmlformats.org/spreadsheetml/2006/main" count="699" uniqueCount="355">
  <si>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</si>
  <si>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</si>
  <si>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</si>
  <si>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</si>
  <si>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</si>
  <si>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</si>
  <si>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</si>
  <si>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</si>
  <si>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</si>
  <si>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</si>
  <si>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</si>
  <si>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</si>
  <si>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</si>
  <si>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</si>
  <si>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</si>
  <si>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</si>
  <si>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</si>
  <si>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</si>
  <si>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</si>
  <si>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</si>
  <si>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</si>
  <si>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</si>
  <si>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</si>
  <si>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</si>
  <si>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</si>
  <si>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</si>
  <si>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</si>
  <si>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</si>
  <si>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</si>
  <si>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</si>
  <si>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</si>
  <si>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</si>
  <si>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</si>
  <si>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</si>
  <si>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</si>
  <si>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</si>
  <si>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</si>
  <si>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</si>
  <si>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</si>
  <si>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</si>
  <si>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</si>
  <si>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</si>
  <si>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</si>
  <si>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</si>
  <si>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</si>
  <si>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</si>
  <si>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</si>
  <si>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</si>
  <si>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</si>
  <si>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</si>
  <si>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</si>
  <si>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</si>
  <si>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</si>
  <si>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</si>
  <si>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</si>
  <si>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</si>
  <si>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</si>
  <si>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</si>
  <si>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</si>
  <si>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</si>
  <si>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</si>
  <si>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</si>
  <si>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</si>
  <si>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</si>
  <si>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</si>
  <si>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</si>
  <si>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</si>
  <si>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</si>
  <si>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</si>
  <si>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</si>
  <si>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</si>
  <si>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</si>
  <si>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</si>
  <si>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</si>
  <si>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</si>
  <si>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</si>
  <si>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</si>
  <si>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</si>
  <si>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</si>
  <si>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</si>
  <si>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</si>
  <si>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</si>
  <si>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</si>
  <si>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</si>
  <si>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</si>
  <si>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</si>
  <si>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</si>
  <si>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</si>
  <si>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</si>
  <si>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</si>
  <si>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</si>
  <si>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</si>
  <si>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</si>
  <si>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</si>
  <si>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</si>
  <si>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</si>
  <si>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</si>
  <si>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</si>
  <si>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</si>
  <si>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</si>
  <si>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</si>
  <si>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</si>
  <si>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</si>
  <si>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</si>
  <si>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</si>
  <si>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</si>
  <si>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</si>
  <si>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</si>
  <si>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</si>
  <si>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</si>
  <si>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</si>
  <si>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</si>
  <si>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</si>
  <si>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</si>
  <si>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</si>
  <si>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</si>
  <si>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</si>
  <si>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</si>
  <si>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</si>
  <si>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</si>
  <si>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</si>
  <si>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</si>
  <si>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</si>
  <si>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</si>
  <si>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</si>
  <si>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</si>
  <si>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</si>
  <si>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</si>
  <si>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</si>
  <si>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</si>
  <si>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</si>
  <si>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</si>
  <si>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</si>
  <si>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</si>
  <si>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</si>
  <si>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</si>
  <si>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</si>
  <si>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</si>
  <si>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</si>
  <si>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</si>
  <si>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</si>
  <si>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</si>
  <si>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</si>
  <si>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</si>
  <si>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</si>
  <si>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</si>
  <si>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</si>
  <si>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</si>
  <si>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</si>
  <si>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</si>
  <si>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</si>
  <si>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</si>
  <si>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</si>
  <si>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</si>
  <si>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</si>
  <si>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</si>
  <si>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</si>
  <si>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</si>
  <si>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</si>
  <si>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</si>
  <si>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</si>
  <si>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</si>
  <si>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</si>
  <si>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</si>
  <si>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</si>
  <si>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</si>
  <si>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</si>
  <si>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</si>
  <si>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</si>
  <si>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</si>
  <si>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</si>
  <si>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</si>
  <si>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</si>
  <si>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</si>
  <si>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</si>
  <si>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</si>
  <si>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</si>
  <si>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</si>
  <si>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</si>
  <si>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</si>
  <si>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</si>
  <si>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</si>
  <si>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</si>
  <si>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</si>
  <si>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</si>
  <si>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</si>
  <si>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</si>
  <si>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</si>
  <si>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</si>
  <si>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</si>
  <si>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</si>
  <si>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</si>
  <si>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</si>
  <si>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</si>
  <si>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</si>
  <si>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</si>
  <si>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</si>
  <si>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</si>
  <si>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</si>
  <si>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</si>
  <si>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</si>
  <si>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</si>
  <si>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</si>
  <si>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</si>
  <si>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</si>
  <si>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</si>
  <si>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</si>
  <si>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</si>
  <si>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</si>
  <si>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</si>
  <si>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</si>
  <si>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</si>
  <si>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</si>
  <si>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</si>
  <si>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</si>
  <si>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</si>
  <si>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</si>
  <si>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</si>
  <si>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</si>
  <si>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</si>
  <si>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</si>
  <si>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</si>
  <si>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</si>
  <si>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</si>
  <si>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</si>
  <si>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</si>
  <si>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</si>
  <si>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</si>
  <si>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</si>
  <si>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</si>
  <si>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</si>
  <si>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</si>
  <si>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</si>
  <si>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</si>
  <si>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</si>
  <si>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</si>
  <si>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</si>
  <si>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</si>
  <si>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</si>
  <si>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</si>
  <si>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</si>
  <si>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</si>
  <si>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</si>
  <si>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</si>
  <si>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</si>
  <si>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</si>
  <si>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</si>
  <si>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</si>
  <si>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</si>
  <si>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</si>
  <si>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</si>
  <si>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</si>
  <si>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</si>
  <si>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</si>
  <si>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</si>
  <si>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</si>
  <si>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</si>
  <si>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</si>
  <si>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</si>
  <si>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</si>
  <si>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</si>
  <si>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</si>
  <si>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</si>
  <si>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</si>
  <si>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</si>
  <si>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</si>
  <si>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</si>
  <si>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</si>
  <si>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</si>
  <si>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</si>
  <si>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</si>
  <si>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</si>
  <si>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</si>
  <si>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</si>
  <si>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</si>
  <si>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</si>
  <si>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</si>
  <si>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불포화지방산</t>
    <phoneticPr fontId="1" type="noConversion"/>
  </si>
  <si>
    <t>당류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</si>
  <si>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</si>
  <si>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</si>
  <si>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</si>
  <si>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</si>
  <si>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</si>
  <si>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</si>
  <si>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</si>
  <si>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</si>
  <si>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</si>
  <si>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</si>
  <si>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</si>
  <si>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</si>
  <si>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</si>
  <si>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</si>
  <si>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</si>
  <si>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</si>
  <si>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</si>
  <si>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</si>
  <si>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</si>
  <si>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</si>
  <si>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</si>
  <si>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</si>
  <si>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</si>
  <si>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</si>
  <si>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</si>
  <si>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</si>
  <si>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</si>
  <si>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</si>
  <si>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</si>
  <si>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상한섭취량</t>
    <phoneticPr fontId="1" type="noConversion"/>
  </si>
  <si>
    <t>당류섭취(g)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</si>
  <si>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</si>
  <si>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</si>
  <si>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</si>
  <si>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</si>
  <si>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</si>
  <si>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</si>
  <si>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</si>
  <si>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</si>
  <si>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</si>
  <si>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H1800216</t>
  </si>
  <si>
    <t>오민기</t>
  </si>
  <si>
    <t>(설문지 : FFQ 95문항 설문지, 사용자 : 오민기, ID : H1800216)</t>
  </si>
  <si>
    <t>출력시각</t>
    <phoneticPr fontId="1" type="noConversion"/>
  </si>
  <si>
    <t>2023년 11월 01일 13:22:03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</si>
  <si>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</si>
  <si>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</si>
  <si>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</si>
  <si>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</si>
  <si>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</si>
  <si>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</si>
  <si>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</si>
  <si>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</si>
  <si>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</si>
  <si>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</si>
  <si>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섭취량</t>
    <phoneticPr fontId="1" type="noConversion"/>
  </si>
  <si>
    <t>당류섭취(%)</t>
    <phoneticPr fontId="1" type="noConversion"/>
  </si>
  <si>
    <t>에너지(kcal)</t>
    <phoneticPr fontId="1" type="noConversion"/>
  </si>
  <si>
    <t>적정비율(최소)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</si>
  <si>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</si>
  <si>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</si>
  <si>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</si>
  <si>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비타민D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</si>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</sst>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68.181520000000006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065856"/>
        <c:axId val="810062720"/>
      </c:barChart>
      <c:catAx>
        <c:axId val="8100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062720"/>
        <c:crosses val="autoZero"/>
        <c:auto val="1"/>
        <c:lblAlgn val="ctr"/>
        <c:lblOffset val="100"/>
        <c:noMultiLvlLbl val="0"/>
      </c:catAx>
      <c:valAx>
        <c:axId val="81006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0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3.6937513000000002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896"/>
        <c:axId val="615317760"/>
      </c:barChart>
      <c:catAx>
        <c:axId val="6153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7760"/>
        <c:crosses val="autoZero"/>
        <c:auto val="1"/>
        <c:lblAlgn val="ctr"/>
        <c:lblOffset val="100"/>
        <c:noMultiLvlLbl val="0"/>
      </c:catAx>
      <c:valAx>
        <c:axId val="6153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27.931671000000001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7368"/>
        <c:axId val="615318936"/>
      </c:barChart>
      <c:catAx>
        <c:axId val="61531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18936"/>
        <c:crosses val="autoZero"/>
        <c:auto val="1"/>
        <c:lblAlgn val="ctr"/>
        <c:lblOffset val="100"/>
        <c:noMultiLvlLbl val="0"/>
      </c:catAx>
      <c:valAx>
        <c:axId val="61531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1014.5752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20112"/>
        <c:axId val="615320504"/>
      </c:barChart>
      <c:catAx>
        <c:axId val="6153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20504"/>
        <c:crosses val="autoZero"/>
        <c:auto val="1"/>
        <c:lblAlgn val="ctr"/>
        <c:lblOffset val="100"/>
        <c:noMultiLvlLbl val="0"/>
      </c:catAx>
      <c:valAx>
        <c:axId val="61532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2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2198.8483999999999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318544"/>
        <c:axId val="804871024"/>
      </c:barChart>
      <c:catAx>
        <c:axId val="6153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71024"/>
        <c:crosses val="autoZero"/>
        <c:auto val="1"/>
        <c:lblAlgn val="ctr"/>
        <c:lblOffset val="100"/>
        <c:noMultiLvlLbl val="0"/>
      </c:catAx>
      <c:valAx>
        <c:axId val="804871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3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6.159097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71416"/>
        <c:axId val="804868672"/>
      </c:barChart>
      <c:catAx>
        <c:axId val="80487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8672"/>
        <c:crosses val="autoZero"/>
        <c:auto val="1"/>
        <c:lblAlgn val="ctr"/>
        <c:lblOffset val="100"/>
        <c:noMultiLvlLbl val="0"/>
      </c:catAx>
      <c:valAx>
        <c:axId val="8048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7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201.38706999999999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8280"/>
        <c:axId val="804869064"/>
      </c:barChart>
      <c:catAx>
        <c:axId val="80486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064"/>
        <c:crosses val="autoZero"/>
        <c:auto val="1"/>
        <c:lblAlgn val="ctr"/>
        <c:lblOffset val="100"/>
        <c:noMultiLvlLbl val="0"/>
      </c:catAx>
      <c:valAx>
        <c:axId val="80486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8.2260419999999996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869456"/>
        <c:axId val="804869848"/>
      </c:barChart>
      <c:catAx>
        <c:axId val="80486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869848"/>
        <c:crosses val="autoZero"/>
        <c:auto val="1"/>
        <c:lblAlgn val="ctr"/>
        <c:lblOffset val="100"/>
        <c:noMultiLvlLbl val="0"/>
      </c:catAx>
      <c:valAx>
        <c:axId val="80486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86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574.10613999999998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7760"/>
        <c:axId val="823851288"/>
      </c:barChart>
      <c:catAx>
        <c:axId val="8238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1288"/>
        <c:crosses val="autoZero"/>
        <c:auto val="1"/>
        <c:lblAlgn val="ctr"/>
        <c:lblOffset val="100"/>
        <c:noMultiLvlLbl val="0"/>
      </c:catAx>
      <c:valAx>
        <c:axId val="823851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5.6860849999999996E-3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328"/>
        <c:axId val="823848152"/>
      </c:barChart>
      <c:catAx>
        <c:axId val="8238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48152"/>
        <c:crosses val="autoZero"/>
        <c:auto val="1"/>
        <c:lblAlgn val="ctr"/>
        <c:lblOffset val="100"/>
        <c:noMultiLvlLbl val="0"/>
      </c:catAx>
      <c:valAx>
        <c:axId val="8238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2.9942734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49720"/>
        <c:axId val="823850112"/>
      </c:barChart>
      <c:catAx>
        <c:axId val="8238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50112"/>
        <c:crosses val="autoZero"/>
        <c:auto val="1"/>
        <c:lblAlgn val="ctr"/>
        <c:lblOffset val="100"/>
        <c:noMultiLvlLbl val="0"/>
      </c:catAx>
      <c:valAx>
        <c:axId val="82385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4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17.08634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3328"/>
        <c:axId val="818691368"/>
      </c:barChart>
      <c:catAx>
        <c:axId val="8186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1368"/>
        <c:crosses val="autoZero"/>
        <c:auto val="1"/>
        <c:lblAlgn val="ctr"/>
        <c:lblOffset val="100"/>
        <c:noMultiLvlLbl val="0"/>
      </c:catAx>
      <c:valAx>
        <c:axId val="8186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76.443213999999998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71424"/>
        <c:axId val="946870248"/>
      </c:barChart>
      <c:catAx>
        <c:axId val="9468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0248"/>
        <c:crosses val="autoZero"/>
        <c:auto val="1"/>
        <c:lblAlgn val="ctr"/>
        <c:lblOffset val="100"/>
        <c:noMultiLvlLbl val="0"/>
      </c:catAx>
      <c:valAx>
        <c:axId val="94687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81.494259999999997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6869072"/>
        <c:axId val="946871032"/>
      </c:barChart>
      <c:catAx>
        <c:axId val="9468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71032"/>
        <c:crosses val="autoZero"/>
        <c:auto val="1"/>
        <c:lblAlgn val="ctr"/>
        <c:lblOffset val="100"/>
        <c:noMultiLvlLbl val="0"/>
      </c:catAx>
      <c:valAx>
        <c:axId val="94687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0.75900000000000001</c:v>
                </c:pt>
                <c:pt idx="1">
                  <c:v>5.5970000000000004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46868288"/>
        <c:axId val="946868680"/>
      </c:barChart>
      <c:catAx>
        <c:axId val="9468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6868680"/>
        <c:crosses val="autoZero"/>
        <c:auto val="1"/>
        <c:lblAlgn val="ctr"/>
        <c:lblOffset val="100"/>
        <c:noMultiLvlLbl val="0"/>
      </c:catAx>
      <c:valAx>
        <c:axId val="94686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68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181.65242004394531</c:v>
                </c:pt>
                <c:pt idx="1">
                  <c:v>0.33092436194419861</c:v>
                </c:pt>
                <c:pt idx="2">
                  <c:v>3.6447644233703613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524.95844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1880"/>
        <c:axId val="220361488"/>
      </c:barChart>
      <c:catAx>
        <c:axId val="2203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1488"/>
        <c:crosses val="autoZero"/>
        <c:auto val="1"/>
        <c:lblAlgn val="ctr"/>
        <c:lblOffset val="100"/>
        <c:noMultiLvlLbl val="0"/>
      </c:catAx>
      <c:valAx>
        <c:axId val="22036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11.733343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3448"/>
        <c:axId val="220362272"/>
      </c:barChart>
      <c:catAx>
        <c:axId val="22036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2272"/>
        <c:crosses val="autoZero"/>
        <c:auto val="1"/>
        <c:lblAlgn val="ctr"/>
        <c:lblOffset val="100"/>
        <c:noMultiLvlLbl val="0"/>
      </c:catAx>
      <c:valAx>
        <c:axId val="2203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64.132999999999996</c:v>
                </c:pt>
                <c:pt idx="1">
                  <c:v>13.916</c:v>
                </c:pt>
                <c:pt idx="2">
                  <c:v>21.951000000000001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20362664"/>
        <c:axId val="220363056"/>
      </c:barChart>
      <c:catAx>
        <c:axId val="22036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63056"/>
        <c:crosses val="autoZero"/>
        <c:auto val="1"/>
        <c:lblAlgn val="ctr"/>
        <c:lblOffset val="100"/>
        <c:noMultiLvlLbl val="0"/>
      </c:catAx>
      <c:valAx>
        <c:axId val="2203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1764.6135999999999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364232"/>
        <c:axId val="938728184"/>
      </c:barChart>
      <c:catAx>
        <c:axId val="2203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8184"/>
        <c:crosses val="autoZero"/>
        <c:auto val="1"/>
        <c:lblAlgn val="ctr"/>
        <c:lblOffset val="100"/>
        <c:noMultiLvlLbl val="0"/>
      </c:catAx>
      <c:valAx>
        <c:axId val="93872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36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45.32705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7400"/>
        <c:axId val="938727792"/>
      </c:barChart>
      <c:catAx>
        <c:axId val="93872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7792"/>
        <c:crosses val="autoZero"/>
        <c:auto val="1"/>
        <c:lblAlgn val="ctr"/>
        <c:lblOffset val="100"/>
        <c:noMultiLvlLbl val="0"/>
      </c:catAx>
      <c:valAx>
        <c:axId val="93872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453.41381999999999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8968"/>
        <c:axId val="938725440"/>
      </c:barChart>
      <c:catAx>
        <c:axId val="93872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5440"/>
        <c:crosses val="autoZero"/>
        <c:auto val="1"/>
        <c:lblAlgn val="ctr"/>
        <c:lblOffset val="100"/>
        <c:noMultiLvlLbl val="0"/>
      </c:catAx>
      <c:valAx>
        <c:axId val="93872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1.9619285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0976"/>
        <c:axId val="818692152"/>
      </c:barChart>
      <c:catAx>
        <c:axId val="8186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152"/>
        <c:crosses val="autoZero"/>
        <c:auto val="1"/>
        <c:lblAlgn val="ctr"/>
        <c:lblOffset val="100"/>
        <c:noMultiLvlLbl val="0"/>
      </c:catAx>
      <c:valAx>
        <c:axId val="8186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3406.6826000000001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726224"/>
        <c:axId val="938726616"/>
      </c:barChart>
      <c:catAx>
        <c:axId val="93872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726616"/>
        <c:crosses val="autoZero"/>
        <c:auto val="1"/>
        <c:lblAlgn val="ctr"/>
        <c:lblOffset val="100"/>
        <c:noMultiLvlLbl val="0"/>
      </c:catAx>
      <c:valAx>
        <c:axId val="93872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72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8.7365089999999999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4616"/>
        <c:axId val="197028144"/>
      </c:barChart>
      <c:catAx>
        <c:axId val="1970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8144"/>
        <c:crosses val="autoZero"/>
        <c:auto val="1"/>
        <c:lblAlgn val="ctr"/>
        <c:lblOffset val="100"/>
        <c:noMultiLvlLbl val="0"/>
      </c:catAx>
      <c:valAx>
        <c:axId val="1970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0.41360590000000003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26576"/>
        <c:axId val="197025400"/>
      </c:barChart>
      <c:catAx>
        <c:axId val="19702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25400"/>
        <c:crosses val="autoZero"/>
        <c:auto val="1"/>
        <c:lblAlgn val="ctr"/>
        <c:lblOffset val="100"/>
        <c:noMultiLvlLbl val="0"/>
      </c:catAx>
      <c:valAx>
        <c:axId val="19702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2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165.00323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3904"/>
        <c:axId val="810654688"/>
      </c:barChart>
      <c:catAx>
        <c:axId val="8106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688"/>
        <c:crosses val="autoZero"/>
        <c:auto val="1"/>
        <c:lblAlgn val="ctr"/>
        <c:lblOffset val="100"/>
        <c:noMultiLvlLbl val="0"/>
      </c:catAx>
      <c:valAx>
        <c:axId val="81065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1.3011699000000001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1944"/>
        <c:axId val="810654296"/>
      </c:barChart>
      <c:catAx>
        <c:axId val="8106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4296"/>
        <c:crosses val="autoZero"/>
        <c:auto val="1"/>
        <c:lblAlgn val="ctr"/>
        <c:lblOffset val="100"/>
        <c:noMultiLvlLbl val="0"/>
      </c:catAx>
      <c:valAx>
        <c:axId val="810654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10.299305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52336"/>
        <c:axId val="810653120"/>
      </c:barChart>
      <c:catAx>
        <c:axId val="8106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53120"/>
        <c:crosses val="autoZero"/>
        <c:auto val="1"/>
        <c:lblAlgn val="ctr"/>
        <c:lblOffset val="100"/>
        <c:noMultiLvlLbl val="0"/>
      </c:catAx>
      <c:valAx>
        <c:axId val="8106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5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0.41360590000000003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2512"/>
        <c:axId val="563892120"/>
      </c:barChart>
      <c:catAx>
        <c:axId val="5638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92120"/>
        <c:crosses val="autoZero"/>
        <c:auto val="1"/>
        <c:lblAlgn val="ctr"/>
        <c:lblOffset val="100"/>
        <c:noMultiLvlLbl val="0"/>
      </c:catAx>
      <c:valAx>
        <c:axId val="56389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226.25345999999999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90944"/>
        <c:axId val="818692544"/>
      </c:barChart>
      <c:catAx>
        <c:axId val="5638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2544"/>
        <c:crosses val="autoZero"/>
        <c:auto val="1"/>
        <c:lblAlgn val="ctr"/>
        <c:lblOffset val="100"/>
        <c:noMultiLvlLbl val="0"/>
      </c:catAx>
      <c:valAx>
        <c:axId val="81869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3.6447644000000001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692936"/>
        <c:axId val="818693720"/>
      </c:barChart>
      <c:catAx>
        <c:axId val="8186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693720"/>
        <c:crosses val="autoZero"/>
        <c:auto val="1"/>
        <c:lblAlgn val="ctr"/>
        <c:lblOffset val="100"/>
        <c:noMultiLvlLbl val="0"/>
      </c:catAx>
      <c:valAx>
        <c:axId val="81869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6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오민기, ID : H1800216)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01일 13:22:03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1764.6135999999999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68.181520000000006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17.08634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64.132999999999996</v>
      </c>
      <c r="G8" s="59">
        <f>'DRIs DATA 입력'!G8</f>
        <v>13.916</v>
      </c>
      <c r="H8" s="59">
        <f>'DRIs DATA 입력'!H8</f>
        <v>21.951000000000001</v>
      </c>
      <c r="I8" s="46"/>
      <c r="J8" s="59" t="s">
        <v>216</v>
      </c>
      <c r="K8" s="59">
        <f>'DRIs DATA 입력'!K8</f>
        <v>0.75900000000000001</v>
      </c>
      <c r="L8" s="59">
        <f>'DRIs DATA 입력'!L8</f>
        <v>5.5970000000000004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524.95844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11.733343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1.9619285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165.00323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45.32705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0.93436854999999996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1.3011699000000001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10.299305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0.41360590000000003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226.25345999999999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3.6447644000000001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3.6937513000000002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27.931671000000001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453.41381999999999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1014.5752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3406.6826000000001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2198.8483999999999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6.159097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201.38706999999999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8.7365089999999999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8.2260419999999996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574.10613999999998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5.6860849999999996E-3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2.9942734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76.443213999999998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81.494259999999997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60" sqref="F60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304</v>
      </c>
      <c r="B1" s="61" t="s">
        <v>321</v>
      </c>
      <c r="G1" s="62" t="s">
        <v>322</v>
      </c>
      <c r="H1" s="61" t="s">
        <v>323</v>
      </c>
    </row>
    <row r="3" spans="1:33" x14ac:dyDescent="0.3">
      <c r="A3" s="70" t="s">
        <v>324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276</v>
      </c>
      <c r="B4" s="69"/>
      <c r="C4" s="69"/>
      <c r="E4" s="66" t="s">
        <v>325</v>
      </c>
      <c r="F4" s="67"/>
      <c r="G4" s="67"/>
      <c r="H4" s="68"/>
      <c r="J4" s="66" t="s">
        <v>277</v>
      </c>
      <c r="K4" s="67"/>
      <c r="L4" s="68"/>
      <c r="N4" s="69" t="s">
        <v>326</v>
      </c>
      <c r="O4" s="69"/>
      <c r="P4" s="69"/>
      <c r="Q4" s="69"/>
      <c r="R4" s="69"/>
      <c r="S4" s="69"/>
      <c r="U4" s="69" t="s">
        <v>327</v>
      </c>
      <c r="V4" s="69"/>
      <c r="W4" s="69"/>
      <c r="X4" s="69"/>
      <c r="Y4" s="69"/>
      <c r="Z4" s="69"/>
      <c r="AB4" s="69" t="s">
        <v>278</v>
      </c>
      <c r="AC4" s="69"/>
      <c r="AD4" s="69"/>
      <c r="AE4" s="69"/>
      <c r="AF4" s="69"/>
      <c r="AG4" s="69"/>
    </row>
    <row r="5" spans="1:33" x14ac:dyDescent="0.3">
      <c r="A5" s="65"/>
      <c r="B5" s="65" t="s">
        <v>305</v>
      </c>
      <c r="C5" s="65" t="s">
        <v>328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329</v>
      </c>
      <c r="L5" s="65" t="s">
        <v>307</v>
      </c>
      <c r="N5" s="65"/>
      <c r="O5" s="65" t="s">
        <v>330</v>
      </c>
      <c r="P5" s="65" t="s">
        <v>331</v>
      </c>
      <c r="Q5" s="65" t="s">
        <v>282</v>
      </c>
      <c r="R5" s="65" t="s">
        <v>308</v>
      </c>
      <c r="S5" s="65" t="s">
        <v>306</v>
      </c>
      <c r="U5" s="65"/>
      <c r="V5" s="65" t="s">
        <v>330</v>
      </c>
      <c r="W5" s="65" t="s">
        <v>331</v>
      </c>
      <c r="X5" s="65" t="s">
        <v>332</v>
      </c>
      <c r="Y5" s="65" t="s">
        <v>333</v>
      </c>
      <c r="Z5" s="65" t="s">
        <v>306</v>
      </c>
      <c r="AB5" s="65"/>
      <c r="AC5" s="65" t="s">
        <v>283</v>
      </c>
      <c r="AD5" s="65" t="s">
        <v>334</v>
      </c>
      <c r="AE5" s="65" t="s">
        <v>278</v>
      </c>
      <c r="AF5" s="65" t="s">
        <v>309</v>
      </c>
      <c r="AG5" s="65" t="s">
        <v>335</v>
      </c>
    </row>
    <row r="6" spans="1:33" x14ac:dyDescent="0.3">
      <c r="A6" s="65" t="s">
        <v>336</v>
      </c>
      <c r="B6" s="65">
        <v>2200</v>
      </c>
      <c r="C6" s="65">
        <v>1764.6135999999999</v>
      </c>
      <c r="E6" s="65" t="s">
        <v>310</v>
      </c>
      <c r="F6" s="65">
        <v>55</v>
      </c>
      <c r="G6" s="65">
        <v>15</v>
      </c>
      <c r="H6" s="65">
        <v>7</v>
      </c>
      <c r="J6" s="65" t="s">
        <v>337</v>
      </c>
      <c r="K6" s="65">
        <v>0.1</v>
      </c>
      <c r="L6" s="65">
        <v>4</v>
      </c>
      <c r="N6" s="65" t="s">
        <v>284</v>
      </c>
      <c r="O6" s="65">
        <v>50</v>
      </c>
      <c r="P6" s="65">
        <v>60</v>
      </c>
      <c r="Q6" s="65">
        <v>0</v>
      </c>
      <c r="R6" s="65">
        <v>0</v>
      </c>
      <c r="S6" s="65">
        <v>68.181520000000006</v>
      </c>
      <c r="U6" s="65" t="s">
        <v>338</v>
      </c>
      <c r="V6" s="65">
        <v>0</v>
      </c>
      <c r="W6" s="65">
        <v>0</v>
      </c>
      <c r="X6" s="65">
        <v>30</v>
      </c>
      <c r="Y6" s="65">
        <v>0</v>
      </c>
      <c r="Z6" s="65">
        <v>17.08634</v>
      </c>
      <c r="AB6" s="65" t="s">
        <v>339</v>
      </c>
      <c r="AC6" s="65">
        <v>2200</v>
      </c>
      <c r="AD6" s="65">
        <v>1764.6135999999999</v>
      </c>
      <c r="AE6" s="65">
        <v>143.81309509277344</v>
      </c>
      <c r="AF6" s="65">
        <v>35.953274</v>
      </c>
      <c r="AG6" s="65">
        <v>8.1498346847596252</v>
      </c>
    </row>
    <row r="7" spans="1:33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340</v>
      </c>
      <c r="K7" s="65">
        <v>1</v>
      </c>
      <c r="L7" s="65">
        <v>10</v>
      </c>
    </row>
    <row r="8" spans="1:33" x14ac:dyDescent="0.3">
      <c r="E8" s="65" t="s">
        <v>285</v>
      </c>
      <c r="F8" s="65">
        <v>64.132999999999996</v>
      </c>
      <c r="G8" s="65">
        <v>13.916</v>
      </c>
      <c r="H8" s="65">
        <v>21.951000000000001</v>
      </c>
      <c r="J8" s="65" t="s">
        <v>312</v>
      </c>
      <c r="K8" s="65">
        <v>0.75900000000000001</v>
      </c>
      <c r="L8" s="65">
        <v>5.5970000000000004</v>
      </c>
    </row>
    <row r="13" spans="1:33" x14ac:dyDescent="0.3">
      <c r="A13" s="70" t="s">
        <v>286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287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341</v>
      </c>
      <c r="P14" s="69"/>
      <c r="Q14" s="69"/>
      <c r="R14" s="69"/>
      <c r="S14" s="69"/>
      <c r="T14" s="69"/>
      <c r="V14" s="69" t="s">
        <v>289</v>
      </c>
      <c r="W14" s="69"/>
      <c r="X14" s="69"/>
      <c r="Y14" s="69"/>
      <c r="Z14" s="69"/>
      <c r="AA14" s="69"/>
    </row>
    <row r="15" spans="1:33" x14ac:dyDescent="0.3">
      <c r="A15" s="65"/>
      <c r="B15" s="65" t="s">
        <v>280</v>
      </c>
      <c r="C15" s="65" t="s">
        <v>281</v>
      </c>
      <c r="D15" s="65" t="s">
        <v>282</v>
      </c>
      <c r="E15" s="65" t="s">
        <v>308</v>
      </c>
      <c r="F15" s="65" t="s">
        <v>328</v>
      </c>
      <c r="H15" s="65"/>
      <c r="I15" s="65" t="s">
        <v>280</v>
      </c>
      <c r="J15" s="65" t="s">
        <v>331</v>
      </c>
      <c r="K15" s="65" t="s">
        <v>332</v>
      </c>
      <c r="L15" s="65" t="s">
        <v>308</v>
      </c>
      <c r="M15" s="65" t="s">
        <v>306</v>
      </c>
      <c r="O15" s="65"/>
      <c r="P15" s="65" t="s">
        <v>330</v>
      </c>
      <c r="Q15" s="65" t="s">
        <v>281</v>
      </c>
      <c r="R15" s="65" t="s">
        <v>282</v>
      </c>
      <c r="S15" s="65" t="s">
        <v>308</v>
      </c>
      <c r="T15" s="65" t="s">
        <v>328</v>
      </c>
      <c r="V15" s="65"/>
      <c r="W15" s="65" t="s">
        <v>280</v>
      </c>
      <c r="X15" s="65" t="s">
        <v>331</v>
      </c>
      <c r="Y15" s="65" t="s">
        <v>282</v>
      </c>
      <c r="Z15" s="65" t="s">
        <v>333</v>
      </c>
      <c r="AA15" s="65" t="s">
        <v>306</v>
      </c>
    </row>
    <row r="16" spans="1:33" x14ac:dyDescent="0.3">
      <c r="A16" s="65" t="s">
        <v>290</v>
      </c>
      <c r="B16" s="65">
        <v>530</v>
      </c>
      <c r="C16" s="65">
        <v>750</v>
      </c>
      <c r="D16" s="65">
        <v>0</v>
      </c>
      <c r="E16" s="65">
        <v>3000</v>
      </c>
      <c r="F16" s="65">
        <v>524.95844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11.733343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1.9619285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165.00323</v>
      </c>
    </row>
    <row r="23" spans="1:62" x14ac:dyDescent="0.3">
      <c r="A23" s="70" t="s">
        <v>291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292</v>
      </c>
      <c r="B24" s="69"/>
      <c r="C24" s="69"/>
      <c r="D24" s="69"/>
      <c r="E24" s="69"/>
      <c r="F24" s="69"/>
      <c r="H24" s="69" t="s">
        <v>293</v>
      </c>
      <c r="I24" s="69"/>
      <c r="J24" s="69"/>
      <c r="K24" s="69"/>
      <c r="L24" s="69"/>
      <c r="M24" s="69"/>
      <c r="O24" s="69" t="s">
        <v>342</v>
      </c>
      <c r="P24" s="69"/>
      <c r="Q24" s="69"/>
      <c r="R24" s="69"/>
      <c r="S24" s="69"/>
      <c r="T24" s="69"/>
      <c r="V24" s="69" t="s">
        <v>294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296</v>
      </c>
      <c r="AK24" s="69"/>
      <c r="AL24" s="69"/>
      <c r="AM24" s="69"/>
      <c r="AN24" s="69"/>
      <c r="AO24" s="69"/>
      <c r="AQ24" s="69" t="s">
        <v>343</v>
      </c>
      <c r="AR24" s="69"/>
      <c r="AS24" s="69"/>
      <c r="AT24" s="69"/>
      <c r="AU24" s="69"/>
      <c r="AV24" s="69"/>
      <c r="AX24" s="69" t="s">
        <v>344</v>
      </c>
      <c r="AY24" s="69"/>
      <c r="AZ24" s="69"/>
      <c r="BA24" s="69"/>
      <c r="BB24" s="69"/>
      <c r="BC24" s="69"/>
      <c r="BE24" s="69" t="s">
        <v>345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331</v>
      </c>
      <c r="D25" s="65" t="s">
        <v>282</v>
      </c>
      <c r="E25" s="65" t="s">
        <v>308</v>
      </c>
      <c r="F25" s="65" t="s">
        <v>328</v>
      </c>
      <c r="H25" s="65"/>
      <c r="I25" s="65" t="s">
        <v>330</v>
      </c>
      <c r="J25" s="65" t="s">
        <v>331</v>
      </c>
      <c r="K25" s="65" t="s">
        <v>332</v>
      </c>
      <c r="L25" s="65" t="s">
        <v>308</v>
      </c>
      <c r="M25" s="65" t="s">
        <v>306</v>
      </c>
      <c r="O25" s="65"/>
      <c r="P25" s="65" t="s">
        <v>280</v>
      </c>
      <c r="Q25" s="65" t="s">
        <v>331</v>
      </c>
      <c r="R25" s="65" t="s">
        <v>332</v>
      </c>
      <c r="S25" s="65" t="s">
        <v>333</v>
      </c>
      <c r="T25" s="65" t="s">
        <v>306</v>
      </c>
      <c r="V25" s="65"/>
      <c r="W25" s="65" t="s">
        <v>280</v>
      </c>
      <c r="X25" s="65" t="s">
        <v>281</v>
      </c>
      <c r="Y25" s="65" t="s">
        <v>332</v>
      </c>
      <c r="Z25" s="65" t="s">
        <v>308</v>
      </c>
      <c r="AA25" s="65" t="s">
        <v>328</v>
      </c>
      <c r="AC25" s="65"/>
      <c r="AD25" s="65" t="s">
        <v>280</v>
      </c>
      <c r="AE25" s="65" t="s">
        <v>281</v>
      </c>
      <c r="AF25" s="65" t="s">
        <v>282</v>
      </c>
      <c r="AG25" s="65" t="s">
        <v>333</v>
      </c>
      <c r="AH25" s="65" t="s">
        <v>306</v>
      </c>
      <c r="AJ25" s="65"/>
      <c r="AK25" s="65" t="s">
        <v>280</v>
      </c>
      <c r="AL25" s="65" t="s">
        <v>331</v>
      </c>
      <c r="AM25" s="65" t="s">
        <v>282</v>
      </c>
      <c r="AN25" s="65" t="s">
        <v>308</v>
      </c>
      <c r="AO25" s="65" t="s">
        <v>306</v>
      </c>
      <c r="AQ25" s="65"/>
      <c r="AR25" s="65" t="s">
        <v>330</v>
      </c>
      <c r="AS25" s="65" t="s">
        <v>281</v>
      </c>
      <c r="AT25" s="65" t="s">
        <v>332</v>
      </c>
      <c r="AU25" s="65" t="s">
        <v>308</v>
      </c>
      <c r="AV25" s="65" t="s">
        <v>306</v>
      </c>
      <c r="AX25" s="65"/>
      <c r="AY25" s="65" t="s">
        <v>280</v>
      </c>
      <c r="AZ25" s="65" t="s">
        <v>281</v>
      </c>
      <c r="BA25" s="65" t="s">
        <v>282</v>
      </c>
      <c r="BB25" s="65" t="s">
        <v>308</v>
      </c>
      <c r="BC25" s="65" t="s">
        <v>306</v>
      </c>
      <c r="BE25" s="65"/>
      <c r="BF25" s="65" t="s">
        <v>330</v>
      </c>
      <c r="BG25" s="65" t="s">
        <v>331</v>
      </c>
      <c r="BH25" s="65" t="s">
        <v>282</v>
      </c>
      <c r="BI25" s="65" t="s">
        <v>333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45.32705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0.93436854999999996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1.3011699000000001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10.299305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0.41360590000000003</v>
      </c>
      <c r="AJ26" s="65" t="s">
        <v>346</v>
      </c>
      <c r="AK26" s="65">
        <v>320</v>
      </c>
      <c r="AL26" s="65">
        <v>400</v>
      </c>
      <c r="AM26" s="65">
        <v>0</v>
      </c>
      <c r="AN26" s="65">
        <v>1000</v>
      </c>
      <c r="AO26" s="65">
        <v>226.25345999999999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3.6447644000000001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3.6937513000000002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27.931671000000001</v>
      </c>
    </row>
    <row r="33" spans="1:62" x14ac:dyDescent="0.3">
      <c r="A33" s="70" t="s">
        <v>347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297</v>
      </c>
      <c r="I34" s="69"/>
      <c r="J34" s="69"/>
      <c r="K34" s="69"/>
      <c r="L34" s="69"/>
      <c r="M34" s="69"/>
      <c r="O34" s="69" t="s">
        <v>348</v>
      </c>
      <c r="P34" s="69"/>
      <c r="Q34" s="69"/>
      <c r="R34" s="69"/>
      <c r="S34" s="69"/>
      <c r="T34" s="69"/>
      <c r="V34" s="69" t="s">
        <v>349</v>
      </c>
      <c r="W34" s="69"/>
      <c r="X34" s="69"/>
      <c r="Y34" s="69"/>
      <c r="Z34" s="69"/>
      <c r="AA34" s="69"/>
      <c r="AC34" s="69" t="s">
        <v>298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280</v>
      </c>
      <c r="C35" s="65" t="s">
        <v>281</v>
      </c>
      <c r="D35" s="65" t="s">
        <v>332</v>
      </c>
      <c r="E35" s="65" t="s">
        <v>333</v>
      </c>
      <c r="F35" s="65" t="s">
        <v>306</v>
      </c>
      <c r="H35" s="65"/>
      <c r="I35" s="65" t="s">
        <v>280</v>
      </c>
      <c r="J35" s="65" t="s">
        <v>331</v>
      </c>
      <c r="K35" s="65" t="s">
        <v>282</v>
      </c>
      <c r="L35" s="65" t="s">
        <v>308</v>
      </c>
      <c r="M35" s="65" t="s">
        <v>328</v>
      </c>
      <c r="O35" s="65"/>
      <c r="P35" s="65" t="s">
        <v>280</v>
      </c>
      <c r="Q35" s="65" t="s">
        <v>281</v>
      </c>
      <c r="R35" s="65" t="s">
        <v>282</v>
      </c>
      <c r="S35" s="64" t="s">
        <v>314</v>
      </c>
      <c r="T35" s="65" t="s">
        <v>306</v>
      </c>
      <c r="V35" s="65"/>
      <c r="W35" s="65" t="s">
        <v>280</v>
      </c>
      <c r="X35" s="65" t="s">
        <v>331</v>
      </c>
      <c r="Y35" s="65" t="s">
        <v>332</v>
      </c>
      <c r="Z35" s="65" t="s">
        <v>308</v>
      </c>
      <c r="AA35" s="65" t="s">
        <v>328</v>
      </c>
      <c r="AC35" s="65"/>
      <c r="AD35" s="65" t="s">
        <v>280</v>
      </c>
      <c r="AE35" s="65" t="s">
        <v>281</v>
      </c>
      <c r="AF35" s="65" t="s">
        <v>282</v>
      </c>
      <c r="AG35" s="65" t="s">
        <v>333</v>
      </c>
      <c r="AH35" s="65" t="s">
        <v>306</v>
      </c>
      <c r="AJ35" s="65"/>
      <c r="AK35" s="65" t="s">
        <v>280</v>
      </c>
      <c r="AL35" s="65" t="s">
        <v>331</v>
      </c>
      <c r="AM35" s="65" t="s">
        <v>282</v>
      </c>
      <c r="AN35" s="65" t="s">
        <v>333</v>
      </c>
      <c r="AO35" s="65" t="s">
        <v>306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453.41381999999999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1014.5752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3406.6826000000001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2198.8483999999999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6.159097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201.38706999999999</v>
      </c>
    </row>
    <row r="43" spans="1:62" x14ac:dyDescent="0.3">
      <c r="A43" s="70" t="s">
        <v>299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315</v>
      </c>
      <c r="B44" s="69"/>
      <c r="C44" s="69"/>
      <c r="D44" s="69"/>
      <c r="E44" s="69"/>
      <c r="F44" s="69"/>
      <c r="H44" s="69" t="s">
        <v>350</v>
      </c>
      <c r="I44" s="69"/>
      <c r="J44" s="69"/>
      <c r="K44" s="69"/>
      <c r="L44" s="69"/>
      <c r="M44" s="69"/>
      <c r="O44" s="69" t="s">
        <v>351</v>
      </c>
      <c r="P44" s="69"/>
      <c r="Q44" s="69"/>
      <c r="R44" s="69"/>
      <c r="S44" s="69"/>
      <c r="T44" s="69"/>
      <c r="V44" s="69" t="s">
        <v>352</v>
      </c>
      <c r="W44" s="69"/>
      <c r="X44" s="69"/>
      <c r="Y44" s="69"/>
      <c r="Z44" s="69"/>
      <c r="AA44" s="69"/>
      <c r="AC44" s="69" t="s">
        <v>353</v>
      </c>
      <c r="AD44" s="69"/>
      <c r="AE44" s="69"/>
      <c r="AF44" s="69"/>
      <c r="AG44" s="69"/>
      <c r="AH44" s="69"/>
      <c r="AJ44" s="69" t="s">
        <v>300</v>
      </c>
      <c r="AK44" s="69"/>
      <c r="AL44" s="69"/>
      <c r="AM44" s="69"/>
      <c r="AN44" s="69"/>
      <c r="AO44" s="69"/>
      <c r="AQ44" s="69" t="s">
        <v>301</v>
      </c>
      <c r="AR44" s="69"/>
      <c r="AS44" s="69"/>
      <c r="AT44" s="69"/>
      <c r="AU44" s="69"/>
      <c r="AV44" s="69"/>
      <c r="AX44" s="69" t="s">
        <v>316</v>
      </c>
      <c r="AY44" s="69"/>
      <c r="AZ44" s="69"/>
      <c r="BA44" s="69"/>
      <c r="BB44" s="69"/>
      <c r="BC44" s="69"/>
      <c r="BE44" s="69" t="s">
        <v>354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280</v>
      </c>
      <c r="C45" s="65" t="s">
        <v>281</v>
      </c>
      <c r="D45" s="65" t="s">
        <v>282</v>
      </c>
      <c r="E45" s="65" t="s">
        <v>308</v>
      </c>
      <c r="F45" s="65" t="s">
        <v>306</v>
      </c>
      <c r="H45" s="65"/>
      <c r="I45" s="65" t="s">
        <v>280</v>
      </c>
      <c r="J45" s="65" t="s">
        <v>281</v>
      </c>
      <c r="K45" s="65" t="s">
        <v>282</v>
      </c>
      <c r="L45" s="65" t="s">
        <v>308</v>
      </c>
      <c r="M45" s="65" t="s">
        <v>306</v>
      </c>
      <c r="O45" s="65"/>
      <c r="P45" s="65" t="s">
        <v>280</v>
      </c>
      <c r="Q45" s="65" t="s">
        <v>281</v>
      </c>
      <c r="R45" s="65" t="s">
        <v>282</v>
      </c>
      <c r="S45" s="65" t="s">
        <v>308</v>
      </c>
      <c r="T45" s="65" t="s">
        <v>306</v>
      </c>
      <c r="V45" s="65"/>
      <c r="W45" s="65" t="s">
        <v>330</v>
      </c>
      <c r="X45" s="65" t="s">
        <v>281</v>
      </c>
      <c r="Y45" s="65" t="s">
        <v>282</v>
      </c>
      <c r="Z45" s="65" t="s">
        <v>308</v>
      </c>
      <c r="AA45" s="65" t="s">
        <v>306</v>
      </c>
      <c r="AC45" s="65"/>
      <c r="AD45" s="65" t="s">
        <v>280</v>
      </c>
      <c r="AE45" s="65" t="s">
        <v>281</v>
      </c>
      <c r="AF45" s="65" t="s">
        <v>282</v>
      </c>
      <c r="AG45" s="65" t="s">
        <v>333</v>
      </c>
      <c r="AH45" s="65" t="s">
        <v>306</v>
      </c>
      <c r="AJ45" s="65"/>
      <c r="AK45" s="65" t="s">
        <v>280</v>
      </c>
      <c r="AL45" s="65" t="s">
        <v>281</v>
      </c>
      <c r="AM45" s="65" t="s">
        <v>282</v>
      </c>
      <c r="AN45" s="65" t="s">
        <v>308</v>
      </c>
      <c r="AO45" s="65" t="s">
        <v>306</v>
      </c>
      <c r="AQ45" s="65"/>
      <c r="AR45" s="65" t="s">
        <v>280</v>
      </c>
      <c r="AS45" s="65" t="s">
        <v>281</v>
      </c>
      <c r="AT45" s="65" t="s">
        <v>282</v>
      </c>
      <c r="AU45" s="65" t="s">
        <v>308</v>
      </c>
      <c r="AV45" s="65" t="s">
        <v>306</v>
      </c>
      <c r="AX45" s="65"/>
      <c r="AY45" s="65" t="s">
        <v>280</v>
      </c>
      <c r="AZ45" s="65" t="s">
        <v>281</v>
      </c>
      <c r="BA45" s="65" t="s">
        <v>282</v>
      </c>
      <c r="BB45" s="65" t="s">
        <v>333</v>
      </c>
      <c r="BC45" s="65" t="s">
        <v>306</v>
      </c>
      <c r="BE45" s="65"/>
      <c r="BF45" s="65" t="s">
        <v>280</v>
      </c>
      <c r="BG45" s="65" t="s">
        <v>281</v>
      </c>
      <c r="BH45" s="65" t="s">
        <v>282</v>
      </c>
      <c r="BI45" s="65" t="s">
        <v>308</v>
      </c>
      <c r="BJ45" s="65" t="s">
        <v>306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8.7365089999999999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8.2260419999999996</v>
      </c>
      <c r="O46" s="65" t="s">
        <v>317</v>
      </c>
      <c r="P46" s="65">
        <v>650</v>
      </c>
      <c r="Q46" s="65">
        <v>850</v>
      </c>
      <c r="R46" s="65">
        <v>0</v>
      </c>
      <c r="S46" s="65">
        <v>10000</v>
      </c>
      <c r="T46" s="65">
        <v>574.10613999999998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5.6860849999999996E-3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2.9942734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76.443213999999998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81.494259999999997</v>
      </c>
      <c r="AX46" s="65" t="s">
        <v>302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H18" sqref="H18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319</v>
      </c>
      <c r="B2" s="61" t="s">
        <v>320</v>
      </c>
      <c r="C2" s="61" t="s">
        <v>303</v>
      </c>
      <c r="D2" s="61">
        <v>60</v>
      </c>
      <c r="E2" s="61">
        <v>1764.6136474609375</v>
      </c>
      <c r="F2" s="61">
        <v>199.20050048828125</v>
      </c>
      <c r="G2" s="61">
        <v>43.222263336181641</v>
      </c>
      <c r="H2" s="61">
        <v>10.814838409423828</v>
      </c>
      <c r="I2" s="61">
        <v>32.407424926757813</v>
      </c>
      <c r="J2" s="61">
        <v>68.1815185546875</v>
      </c>
      <c r="K2" s="61">
        <v>27.987520217895508</v>
      </c>
      <c r="L2" s="61">
        <v>40.193992614746094</v>
      </c>
      <c r="M2" s="61">
        <v>17.086339950561523</v>
      </c>
      <c r="N2" s="61">
        <v>3.5346055030822754</v>
      </c>
      <c r="O2" s="61">
        <v>9.8413171768188477</v>
      </c>
      <c r="P2" s="61">
        <v>35.953273773193359</v>
      </c>
      <c r="Q2" s="61">
        <v>8.5666751861572266</v>
      </c>
      <c r="R2" s="61">
        <v>9.2874717712402344</v>
      </c>
      <c r="S2" s="61">
        <v>10.372560501098633</v>
      </c>
      <c r="T2" s="61">
        <v>4.4894590377807617</v>
      </c>
      <c r="U2" s="61">
        <v>2.3072752952575684</v>
      </c>
      <c r="V2" s="61">
        <v>6.5406866371631622E-2</v>
      </c>
      <c r="W2" s="61">
        <v>926.538818359375</v>
      </c>
      <c r="X2" s="61">
        <v>16.490699768066406</v>
      </c>
      <c r="Y2" s="61">
        <v>342.23126220703125</v>
      </c>
      <c r="Z2" s="61">
        <v>524.95843505859375</v>
      </c>
      <c r="AA2" s="61">
        <v>159.5035400390625</v>
      </c>
      <c r="AB2" s="61">
        <v>2192.730224609375</v>
      </c>
      <c r="AC2" s="61">
        <v>1.9619284868240356</v>
      </c>
      <c r="AD2" s="61">
        <v>1.4992136275395751E-3</v>
      </c>
      <c r="AE2" s="61">
        <v>1.8835256099700928</v>
      </c>
      <c r="AF2" s="61">
        <v>11.733343124389648</v>
      </c>
      <c r="AG2" s="61">
        <v>4.2430968284606934</v>
      </c>
      <c r="AH2" s="61">
        <v>3.354478120803833</v>
      </c>
      <c r="AI2" s="61">
        <v>0.17936202883720398</v>
      </c>
      <c r="AJ2" s="61">
        <v>6.8415713310241699</v>
      </c>
      <c r="AK2" s="61">
        <v>2.4628217220306396</v>
      </c>
      <c r="AL2" s="61">
        <v>0.10185357928276062</v>
      </c>
      <c r="AM2" s="61">
        <v>0.20688061416149139</v>
      </c>
      <c r="AN2" s="61">
        <v>5.3050056099891663E-2</v>
      </c>
      <c r="AO2" s="61">
        <v>5.4433541372418404E-3</v>
      </c>
      <c r="AP2" s="61">
        <v>165.00323486328125</v>
      </c>
      <c r="AQ2" s="61">
        <v>142.74465942382812</v>
      </c>
      <c r="AR2" s="61">
        <v>6.1701407432556152</v>
      </c>
      <c r="AS2" s="61">
        <v>45.327049255371094</v>
      </c>
      <c r="AT2" s="61">
        <v>0.9343685507774353</v>
      </c>
      <c r="AU2" s="61">
        <v>1.3011698722839355</v>
      </c>
      <c r="AV2" s="61">
        <v>10.299304962158203</v>
      </c>
      <c r="AW2" s="61">
        <v>9.8981513977050781</v>
      </c>
      <c r="AX2" s="61">
        <v>1.5898506641387939</v>
      </c>
      <c r="AY2" s="61">
        <v>2.6944048404693604</v>
      </c>
      <c r="AZ2" s="61">
        <v>0.41360589861869812</v>
      </c>
      <c r="BA2" s="61">
        <v>226.25346374511719</v>
      </c>
      <c r="BB2" s="61">
        <v>181.65242004394531</v>
      </c>
      <c r="BC2" s="61">
        <v>0.33092436194419861</v>
      </c>
      <c r="BD2" s="61">
        <v>3.6447644233703613</v>
      </c>
      <c r="BE2" s="61">
        <v>3.693751335144043</v>
      </c>
      <c r="BF2" s="61">
        <v>27.931671142578125</v>
      </c>
      <c r="BG2" s="61">
        <v>0.12466011941432953</v>
      </c>
      <c r="BH2" s="61">
        <v>453.413818359375</v>
      </c>
      <c r="BI2" s="61">
        <v>216.62840270996094</v>
      </c>
      <c r="BJ2" s="61">
        <v>236.78541564941406</v>
      </c>
      <c r="BK2" s="61">
        <v>1014.5751953125</v>
      </c>
      <c r="BL2" s="61">
        <v>3406.6826171875</v>
      </c>
      <c r="BM2" s="61">
        <v>6.1590971946716309</v>
      </c>
      <c r="BN2" s="61">
        <v>2198.848388671875</v>
      </c>
      <c r="BO2" s="61">
        <v>201.38706970214844</v>
      </c>
      <c r="BP2" s="61">
        <v>8.7365093231201172</v>
      </c>
      <c r="BQ2" s="61">
        <v>4.8117694854736328</v>
      </c>
      <c r="BR2" s="61">
        <v>3.9247400760650635</v>
      </c>
      <c r="BS2" s="61">
        <v>8.2260417938232422</v>
      </c>
      <c r="BT2" s="61">
        <v>574.10614013671875</v>
      </c>
      <c r="BU2" s="61">
        <v>5.6860852055251598E-3</v>
      </c>
      <c r="BV2" s="61">
        <v>2.9942734241485596</v>
      </c>
      <c r="BW2" s="61">
        <v>76.443214416503906</v>
      </c>
      <c r="BX2" s="61">
        <v>81.4942626953125</v>
      </c>
      <c r="BY2" s="61">
        <v>0</v>
      </c>
      <c r="BZ2" s="61">
        <v>65.872146606445313</v>
      </c>
      <c r="CA2" s="61">
        <v>250.62480163574219</v>
      </c>
      <c r="CB2" s="61">
        <v>37.853000640869141</v>
      </c>
      <c r="CC2" s="61">
        <v>11.928329467773438</v>
      </c>
      <c r="CD2" s="61">
        <v>12.207829475402832</v>
      </c>
      <c r="CE2" s="61">
        <v>13.36660099029541</v>
      </c>
      <c r="CF2" s="61">
        <v>12.004159927368164</v>
      </c>
      <c r="CG2" s="61">
        <v>1.6521481275558472</v>
      </c>
      <c r="CH2" s="61">
        <v>11.71003246307373</v>
      </c>
      <c r="CI2" s="61">
        <v>0.12021098285913467</v>
      </c>
      <c r="CJ2" s="61">
        <v>7.7746570110321045E-2</v>
      </c>
      <c r="CK2" s="61">
        <v>4.666808620095253E-2</v>
      </c>
      <c r="CL2" s="61">
        <v>9.8958514630794525E-2</v>
      </c>
      <c r="CM2" s="61">
        <v>2.128000051015988E-4</v>
      </c>
      <c r="CN2" s="61">
        <v>0.1924012154340744</v>
      </c>
      <c r="CO2" s="61">
        <v>2.6260812301188707E-3</v>
      </c>
      <c r="CP2" s="61">
        <v>0.740875244140625</v>
      </c>
      <c r="CQ2" s="61">
        <v>3.8555070757865906E-2</v>
      </c>
      <c r="CR2" s="61">
        <v>4.0630776435136795E-2</v>
      </c>
      <c r="CS2" s="61">
        <v>7.3267812728881836</v>
      </c>
      <c r="CT2" s="61">
        <v>0.42358237504959106</v>
      </c>
      <c r="CU2" s="61">
        <v>7.0295631885528564E-2</v>
      </c>
      <c r="CV2" s="61">
        <v>8.452035253867507E-4</v>
      </c>
      <c r="CW2" s="61">
        <v>2.9417729377746582</v>
      </c>
      <c r="CX2" s="61">
        <v>11.085178375244141</v>
      </c>
      <c r="CY2" s="61">
        <v>0.49949121475219727</v>
      </c>
      <c r="CZ2" s="61">
        <v>10.849390983581543</v>
      </c>
      <c r="DA2" s="61">
        <v>1.1561192274093628</v>
      </c>
      <c r="DB2" s="61">
        <v>0.73404580354690552</v>
      </c>
      <c r="DC2" s="61">
        <v>1.5400000563658978E-7</v>
      </c>
      <c r="DD2" s="61">
        <v>8.2486376166343689E-2</v>
      </c>
      <c r="DE2" s="61">
        <v>0.14079265296459198</v>
      </c>
      <c r="DF2" s="61">
        <v>3.8230102509260178E-2</v>
      </c>
      <c r="DG2" s="61">
        <v>8.6612068116664886E-3</v>
      </c>
      <c r="DH2" s="61">
        <v>2.1494539454579353E-2</v>
      </c>
      <c r="DI2" s="61">
        <v>9.8000001003129E-8</v>
      </c>
      <c r="DJ2" s="61">
        <v>6.5775662660598755E-2</v>
      </c>
      <c r="DK2" s="61">
        <v>0.15698514878749847</v>
      </c>
      <c r="DL2" s="61">
        <v>7.9756388440728188E-3</v>
      </c>
      <c r="DM2" s="61">
        <v>6.5357767045497894E-2</v>
      </c>
      <c r="DN2" s="61">
        <v>9.5203379169106483E-3</v>
      </c>
      <c r="DO2" s="61">
        <v>4.113013856112957E-3</v>
      </c>
      <c r="DP2" s="61">
        <v>1.9270285964012146E-2</v>
      </c>
      <c r="DQ2" s="61">
        <v>4.6200000269891461E-7</v>
      </c>
      <c r="DR2" s="61">
        <v>0.31192854046821594</v>
      </c>
      <c r="DS2" s="61">
        <v>8.1464275717735291E-2</v>
      </c>
      <c r="DT2" s="61">
        <v>3.32631915807724E-2</v>
      </c>
      <c r="DU2" s="61">
        <v>8.9008379727602005E-3</v>
      </c>
      <c r="DV2" s="61">
        <v>0.35086923837661743</v>
      </c>
      <c r="DW2" s="61">
        <v>0.16127276420593262</v>
      </c>
      <c r="DX2" s="61">
        <v>0.1094544529914856</v>
      </c>
      <c r="DY2" s="61">
        <v>7.9187288880348206E-2</v>
      </c>
      <c r="DZ2" s="61">
        <v>43925.19140625</v>
      </c>
      <c r="EA2" s="61">
        <v>20107.1015625</v>
      </c>
      <c r="EB2" s="61">
        <v>23818.091796875</v>
      </c>
      <c r="EC2" s="61">
        <v>2092.053466796875</v>
      </c>
      <c r="ED2" s="61">
        <v>3760.167724609375</v>
      </c>
      <c r="EE2" s="61">
        <v>2494.683349609375</v>
      </c>
      <c r="EF2" s="61">
        <v>896.03173828125</v>
      </c>
      <c r="EG2" s="61">
        <v>2185.545654296875</v>
      </c>
      <c r="EH2" s="61">
        <v>1712.3741455078125</v>
      </c>
      <c r="EI2" s="61">
        <v>404.94595336914063</v>
      </c>
      <c r="EJ2" s="61">
        <v>2577.990966796875</v>
      </c>
      <c r="EK2" s="61">
        <v>1152.9298095703125</v>
      </c>
      <c r="EL2" s="61">
        <v>2830.378662109375</v>
      </c>
      <c r="EM2" s="61">
        <v>1447.5892333984375</v>
      </c>
      <c r="EN2" s="61">
        <v>575.011474609375</v>
      </c>
      <c r="EO2" s="61">
        <v>2551.663330078125</v>
      </c>
      <c r="EP2" s="61">
        <v>4409.48291015625</v>
      </c>
      <c r="EQ2" s="61">
        <v>7822.43408203125</v>
      </c>
      <c r="ER2" s="61">
        <v>1627.4849853515625</v>
      </c>
      <c r="ES2" s="61">
        <v>3016.320068359375</v>
      </c>
      <c r="ET2" s="61">
        <v>2133.243408203125</v>
      </c>
      <c r="EU2" s="61">
        <v>234.86137390136719</v>
      </c>
      <c r="EV2" s="61">
        <v>1471.043212890625</v>
      </c>
      <c r="EW2" s="61">
        <v>4038.080810546875</v>
      </c>
      <c r="EX2" s="61">
        <v>8430.2119140625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226.25346374511719</v>
      </c>
      <c r="B6">
        <f>BB2</f>
        <v>181.65242004394531</v>
      </c>
      <c r="C6">
        <f>BC2</f>
        <v>0.33092436194419861</v>
      </c>
      <c r="D6">
        <f>BD2</f>
        <v>3.6447644233703613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23005</v>
      </c>
      <c r="C2" s="56">
        <f ca="1">YEAR(TODAY())-YEAR(B2)+IF(TODAY()&gt;=DATE(YEAR(TODAY()),MONTH(B2),DAY(B2)),0,-1)</f>
        <v>60</v>
      </c>
      <c r="E2" s="52">
        <v>172</v>
      </c>
      <c r="F2" s="53" t="s">
        <v>39</v>
      </c>
      <c r="G2" s="52">
        <v>61.1</v>
      </c>
      <c r="H2" s="51" t="s">
        <v>41</v>
      </c>
      <c r="I2" s="72">
        <f>ROUND(G3/E3^2,1)</f>
        <v>20.7</v>
      </c>
    </row>
    <row r="3" spans="1:9" x14ac:dyDescent="0.3">
      <c r="E3" s="51">
        <f>E2/100</f>
        <v>1.72</v>
      </c>
      <c r="F3" s="51" t="s">
        <v>40</v>
      </c>
      <c r="G3" s="51">
        <f>G2</f>
        <v>61.1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오민기, ID : H1800216)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01일 13:22:03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45231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172</v>
      </c>
      <c r="L12" s="129"/>
      <c r="M12" s="122">
        <f>'개인정보 및 신체계측 입력'!G2</f>
        <v>61.1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오민기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64.132999999999996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13.916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21.951000000000001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5.6</v>
      </c>
      <c r="L71" s="36" t="s">
        <v>53</v>
      </c>
      <c r="M71" s="36">
        <f>ROUND('DRIs DATA'!K8,1)</f>
        <v>0.8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69.989999999999995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97.78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45.33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27.57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56.68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227.11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87.37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2023-11-01T04:33:44Z</dcterms:modified>
</cp:coreProperties>
</file>