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<sst xmlns="http://schemas.openxmlformats.org/spreadsheetml/2006/main" count="699" uniqueCount="344">
  <si>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</si>
  <si>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</si>
  <si>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</si>
  <si>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</si>
  <si>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</si>
  <si>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</si>
  <si>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</si>
  <si>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</si>
  <si>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</si>
  <si>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</si>
  <si>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</si>
  <si>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</si>
  <si>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</si>
  <si>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</si>
  <si>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</si>
  <si>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</si>
  <si>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</si>
  <si>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</si>
  <si>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</si>
  <si>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</si>
  <si>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</si>
  <si>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</si>
  <si>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</si>
  <si>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</si>
  <si>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</si>
  <si>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</si>
  <si>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</si>
  <si>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</si>
  <si>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</si>
  <si>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</si>
  <si>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</si>
  <si>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</si>
  <si>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</si>
  <si>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</si>
  <si>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</si>
  <si>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</si>
  <si>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</si>
  <si>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</si>
  <si>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</si>
  <si>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</si>
  <si>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</si>
  <si>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</si>
  <si>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</si>
  <si>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</si>
  <si>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</si>
  <si>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</si>
  <si>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</si>
  <si>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</si>
  <si>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</si>
  <si>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</si>
  <si>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</si>
  <si>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</si>
  <si>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</si>
  <si>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</si>
  <si>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</si>
  <si>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</si>
  <si>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</si>
  <si>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</si>
  <si>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</si>
  <si>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</si>
  <si>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</si>
  <si>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</si>
  <si>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</si>
  <si>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</si>
  <si>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</si>
  <si>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</si>
  <si>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</si>
  <si>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</si>
  <si>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</si>
  <si>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</si>
  <si>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</si>
  <si>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</si>
  <si>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</si>
  <si>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</si>
  <si>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</si>
  <si>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</si>
  <si>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</si>
  <si>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</si>
  <si>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</si>
  <si>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</si>
  <si>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</si>
  <si>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</si>
  <si>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</si>
  <si>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</si>
  <si>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</si>
  <si>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</si>
  <si>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</si>
  <si>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</si>
  <si>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</si>
  <si>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</si>
  <si>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</si>
  <si>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</si>
  <si>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</si>
  <si>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</si>
  <si>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</si>
  <si>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</si>
  <si>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</si>
  <si>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</si>
  <si>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</si>
  <si>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</si>
  <si>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</si>
  <si>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</si>
  <si>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</si>
  <si>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</si>
  <si>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</si>
  <si>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</si>
  <si>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</si>
  <si>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</si>
  <si>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</si>
  <si>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</si>
  <si>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</si>
  <si>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</si>
  <si>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</si>
  <si>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</si>
  <si>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</si>
  <si>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</si>
  <si>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</si>
  <si>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</si>
  <si>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</si>
  <si>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</si>
  <si>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</si>
  <si>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</si>
  <si>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</si>
  <si>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</si>
  <si>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</si>
  <si>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</si>
  <si>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</si>
  <si>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</si>
  <si>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</si>
  <si>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</si>
  <si>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</si>
  <si>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</si>
  <si>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</si>
  <si>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</si>
  <si>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</si>
  <si>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</si>
  <si>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</si>
  <si>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</si>
  <si>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</si>
  <si>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</si>
  <si>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</si>
  <si>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</si>
  <si>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</si>
  <si>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</si>
  <si>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</si>
  <si>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</si>
  <si>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</si>
  <si>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</si>
  <si>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</si>
  <si>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</si>
  <si>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</si>
  <si>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</si>
  <si>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</si>
  <si>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</si>
  <si>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</si>
  <si>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</si>
  <si>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</si>
  <si>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</si>
  <si>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</si>
  <si>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</si>
  <si>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</si>
  <si>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</si>
  <si>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</si>
  <si>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</si>
  <si>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</si>
  <si>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</si>
  <si>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</si>
  <si>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</si>
  <si>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</si>
  <si>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</si>
  <si>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</si>
  <si>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</si>
  <si>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</si>
  <si>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</si>
  <si>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</si>
  <si>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</si>
  <si>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</si>
  <si>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</si>
  <si>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</si>
  <si>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</si>
  <si>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</si>
  <si>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</si>
  <si>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</si>
  <si>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</si>
  <si>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</si>
  <si>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</si>
  <si>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</si>
  <si>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</si>
  <si>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</si>
  <si>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</si>
  <si>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</si>
  <si>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</si>
  <si>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</si>
  <si>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</si>
  <si>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</si>
  <si>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</si>
  <si>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</si>
  <si>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</si>
  <si>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</si>
  <si>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</si>
  <si>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</si>
  <si>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</si>
  <si>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</si>
  <si>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</si>
  <si>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</si>
  <si>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</si>
  <si>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</si>
  <si>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</si>
  <si>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</si>
  <si>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</si>
  <si>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</si>
  <si>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</si>
  <si>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</si>
  <si>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</si>
  <si>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</si>
  <si>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</si>
  <si>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</si>
  <si>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</si>
  <si>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</si>
  <si>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</si>
  <si>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</si>
  <si>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</si>
  <si>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</si>
  <si>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</si>
  <si>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</si>
  <si>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</si>
  <si>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</si>
  <si>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</si>
  <si>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</si>
  <si>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</si>
  <si>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</si>
  <si>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</si>
  <si>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</si>
  <si>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</si>
  <si>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</si>
  <si>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</si>
  <si>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</si>
  <si>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</si>
  <si>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</si>
  <si>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</si>
  <si>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</si>
  <si>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</si>
  <si>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</si>
  <si>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</si>
  <si>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</si>
  <si>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</si>
  <si>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</si>
  <si>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</si>
  <si>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</si>
  <si>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</si>
  <si>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</si>
  <si>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</si>
  <si>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</si>
  <si>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</si>
  <si>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</si>
  <si>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</si>
  <si>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</si>
  <si>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</si>
  <si>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</si>
  <si>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</si>
  <si>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</si>
  <si>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</si>
  <si>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</si>
  <si>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</si>
  <si>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</si>
  <si>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</si>
  <si>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</si>
  <si>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</si>
  <si>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</si>
  <si>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</si>
  <si>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</si>
  <si>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</si>
  <si>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</si>
  <si>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</si>
  <si>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</si>
  <si>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</si>
  <si>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</si>
  <si>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다량 무기질</t>
    <phoneticPr fontId="1" type="noConversion"/>
  </si>
  <si>
    <t>칼륨</t>
    <phoneticPr fontId="1" type="noConversion"/>
  </si>
  <si>
    <t>미량 무기질</t>
    <phoneticPr fontId="1" type="noConversion"/>
  </si>
  <si>
    <t>망간</t>
    <phoneticPr fontId="1" type="noConversion"/>
  </si>
  <si>
    <t>셀레늄</t>
    <phoneticPr fontId="1" type="noConversion"/>
  </si>
  <si>
    <t>H1800222</t>
  </si>
  <si>
    <t>박태하</t>
  </si>
  <si>
    <t>정보</t>
    <phoneticPr fontId="1" type="noConversion"/>
  </si>
  <si>
    <t>(설문지 : FFQ 95문항 설문지, 사용자 : 박태하, ID : H1800222)</t>
  </si>
  <si>
    <t>출력시각</t>
    <phoneticPr fontId="1" type="noConversion"/>
  </si>
  <si>
    <t>2023년 11월 29일 13:40:18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</si>
  <si>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</si>
  <si>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</si>
  <si>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</si>
  <si>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</si>
  <si>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</si>
  <si>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당류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</si>
  <si>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</si>
  <si>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</si>
  <si>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</si>
  <si>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</si>
  <si>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</si>
  <si>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</si>
  <si>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</si>
  <si>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</si>
  <si>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</si>
  <si>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 필요추정량</t>
    <phoneticPr fontId="1" type="noConversion"/>
  </si>
  <si>
    <t>에너지 섭취량</t>
    <phoneticPr fontId="1" type="noConversion"/>
  </si>
  <si>
    <t>당류섭취(g)</t>
    <phoneticPr fontId="1" type="noConversion"/>
  </si>
  <si>
    <t>당류섭취(%)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</si>
  <si>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</si>
  <si>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</si>
  <si>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</si>
  <si>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당류(kcal)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</si>
  <si>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</si>
  <si>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</si>
  <si>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</si>
  <si>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</si>
  <si>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</si>
  <si>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</si>
  <si>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</si>
  <si>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</si>
  <si>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</si>
  <si>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</si>
  <si>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</si>
  <si>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</si>
  <si>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</si>
  <si>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</si>
  <si>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</si>
  <si>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</si>
  <si>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</si>
  <si>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</si>
  <si>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</si>
  <si>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</si>
  <si>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</si>
  <si>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</si>
  <si>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만성질환위험
감소섭취량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</si>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</sst>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36.862884999999999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043600"/>
        <c:axId val="186208488"/>
      </c:barChart>
      <c:catAx>
        <c:axId val="41104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8488"/>
        <c:crosses val="autoZero"/>
        <c:auto val="1"/>
        <c:lblAlgn val="ctr"/>
        <c:lblOffset val="100"/>
        <c:noMultiLvlLbl val="0"/>
      </c:catAx>
      <c:valAx>
        <c:axId val="18620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04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1.115157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89096"/>
        <c:axId val="186588312"/>
      </c:barChart>
      <c:catAx>
        <c:axId val="18658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88312"/>
        <c:crosses val="autoZero"/>
        <c:auto val="1"/>
        <c:lblAlgn val="ctr"/>
        <c:lblOffset val="100"/>
        <c:noMultiLvlLbl val="0"/>
      </c:catAx>
      <c:valAx>
        <c:axId val="18658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8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9.4721340000000005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2232"/>
        <c:axId val="186591448"/>
      </c:barChart>
      <c:catAx>
        <c:axId val="18659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91448"/>
        <c:crosses val="autoZero"/>
        <c:auto val="1"/>
        <c:lblAlgn val="ctr"/>
        <c:lblOffset val="100"/>
        <c:noMultiLvlLbl val="0"/>
      </c:catAx>
      <c:valAx>
        <c:axId val="18659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737.14594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87136"/>
        <c:axId val="186589880"/>
      </c:barChart>
      <c:catAx>
        <c:axId val="18658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89880"/>
        <c:crosses val="autoZero"/>
        <c:auto val="1"/>
        <c:lblAlgn val="ctr"/>
        <c:lblOffset val="100"/>
        <c:noMultiLvlLbl val="0"/>
      </c:catAx>
      <c:valAx>
        <c:axId val="186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1570.8016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0664"/>
        <c:axId val="186591056"/>
      </c:barChart>
      <c:catAx>
        <c:axId val="18659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91056"/>
        <c:crosses val="autoZero"/>
        <c:auto val="1"/>
        <c:lblAlgn val="ctr"/>
        <c:lblOffset val="100"/>
        <c:noMultiLvlLbl val="0"/>
      </c:catAx>
      <c:valAx>
        <c:axId val="1865910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2.1190907999999999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3016"/>
        <c:axId val="186587920"/>
      </c:barChart>
      <c:catAx>
        <c:axId val="18659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87920"/>
        <c:crosses val="autoZero"/>
        <c:auto val="1"/>
        <c:lblAlgn val="ctr"/>
        <c:lblOffset val="100"/>
        <c:noMultiLvlLbl val="0"/>
      </c:catAx>
      <c:valAx>
        <c:axId val="18658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148.04705999999999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5744"/>
        <c:axId val="187069664"/>
      </c:barChart>
      <c:catAx>
        <c:axId val="18706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9664"/>
        <c:crosses val="autoZero"/>
        <c:auto val="1"/>
        <c:lblAlgn val="ctr"/>
        <c:lblOffset val="100"/>
        <c:noMultiLvlLbl val="0"/>
      </c:catAx>
      <c:valAx>
        <c:axId val="18706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6.0224520000000004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5352"/>
        <c:axId val="187066136"/>
      </c:barChart>
      <c:catAx>
        <c:axId val="18706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6136"/>
        <c:crosses val="autoZero"/>
        <c:auto val="1"/>
        <c:lblAlgn val="ctr"/>
        <c:lblOffset val="100"/>
        <c:noMultiLvlLbl val="0"/>
      </c:catAx>
      <c:valAx>
        <c:axId val="187066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351.58780000000002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7312"/>
        <c:axId val="187066528"/>
      </c:barChart>
      <c:catAx>
        <c:axId val="18706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6528"/>
        <c:crosses val="autoZero"/>
        <c:auto val="1"/>
        <c:lblAlgn val="ctr"/>
        <c:lblOffset val="100"/>
        <c:noMultiLvlLbl val="0"/>
      </c:catAx>
      <c:valAx>
        <c:axId val="187066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2.1254466999999998E-3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8096"/>
        <c:axId val="187068488"/>
      </c:barChart>
      <c:catAx>
        <c:axId val="18706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8488"/>
        <c:crosses val="autoZero"/>
        <c:auto val="1"/>
        <c:lblAlgn val="ctr"/>
        <c:lblOffset val="100"/>
        <c:noMultiLvlLbl val="0"/>
      </c:catAx>
      <c:valAx>
        <c:axId val="18706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2.8105483000000002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70056"/>
        <c:axId val="187067704"/>
      </c:barChart>
      <c:catAx>
        <c:axId val="18707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67704"/>
        <c:crosses val="autoZero"/>
        <c:auto val="1"/>
        <c:lblAlgn val="ctr"/>
        <c:lblOffset val="100"/>
        <c:noMultiLvlLbl val="0"/>
      </c:catAx>
      <c:valAx>
        <c:axId val="187067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7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11.269023000000001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10840"/>
        <c:axId val="186209664"/>
      </c:barChart>
      <c:catAx>
        <c:axId val="18621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9664"/>
        <c:crosses val="autoZero"/>
        <c:auto val="1"/>
        <c:lblAlgn val="ctr"/>
        <c:lblOffset val="100"/>
        <c:noMultiLvlLbl val="0"/>
      </c:catAx>
      <c:valAx>
        <c:axId val="186209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1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45.42886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70840"/>
        <c:axId val="187071232"/>
      </c:barChart>
      <c:catAx>
        <c:axId val="18707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71232"/>
        <c:crosses val="autoZero"/>
        <c:auto val="1"/>
        <c:lblAlgn val="ctr"/>
        <c:lblOffset val="100"/>
        <c:noMultiLvlLbl val="0"/>
      </c:catAx>
      <c:valAx>
        <c:axId val="18707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7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46.140529999999998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4176"/>
        <c:axId val="187503080"/>
      </c:barChart>
      <c:catAx>
        <c:axId val="18706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3080"/>
        <c:crosses val="autoZero"/>
        <c:auto val="1"/>
        <c:lblAlgn val="ctr"/>
        <c:lblOffset val="100"/>
        <c:noMultiLvlLbl val="0"/>
      </c:catAx>
      <c:valAx>
        <c:axId val="18750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0.438</c:v>
                </c:pt>
                <c:pt idx="1">
                  <c:v>2.964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7499160"/>
        <c:axId val="187503472"/>
      </c:barChart>
      <c:catAx>
        <c:axId val="18749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3472"/>
        <c:crosses val="autoZero"/>
        <c:auto val="1"/>
        <c:lblAlgn val="ctr"/>
        <c:lblOffset val="100"/>
        <c:noMultiLvlLbl val="0"/>
      </c:catAx>
      <c:valAx>
        <c:axId val="18750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49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78.200752258300781</c:v>
                </c:pt>
                <c:pt idx="1">
                  <c:v>0</c:v>
                </c:pt>
                <c:pt idx="2">
                  <c:v>0.77937519550323486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208.79372000000001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5432"/>
        <c:axId val="187505824"/>
      </c:barChart>
      <c:catAx>
        <c:axId val="18750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5824"/>
        <c:crosses val="autoZero"/>
        <c:auto val="1"/>
        <c:lblAlgn val="ctr"/>
        <c:lblOffset val="100"/>
        <c:noMultiLvlLbl val="0"/>
      </c:catAx>
      <c:valAx>
        <c:axId val="18750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4.7346196000000003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3864"/>
        <c:axId val="187499552"/>
      </c:barChart>
      <c:catAx>
        <c:axId val="18750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499552"/>
        <c:crosses val="autoZero"/>
        <c:auto val="1"/>
        <c:lblAlgn val="ctr"/>
        <c:lblOffset val="100"/>
        <c:noMultiLvlLbl val="0"/>
      </c:catAx>
      <c:valAx>
        <c:axId val="18749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79.742999999999995</c:v>
                </c:pt>
                <c:pt idx="1">
                  <c:v>6.6539999999999999</c:v>
                </c:pt>
                <c:pt idx="2">
                  <c:v>13.603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7501512"/>
        <c:axId val="187500336"/>
      </c:barChart>
      <c:catAx>
        <c:axId val="18750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0336"/>
        <c:crosses val="autoZero"/>
        <c:auto val="1"/>
        <c:lblAlgn val="ctr"/>
        <c:lblOffset val="100"/>
        <c:noMultiLvlLbl val="0"/>
      </c:catAx>
      <c:valAx>
        <c:axId val="18750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1281.2817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1120"/>
        <c:axId val="187501904"/>
      </c:barChart>
      <c:catAx>
        <c:axId val="18750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1904"/>
        <c:crosses val="autoZero"/>
        <c:auto val="1"/>
        <c:lblAlgn val="ctr"/>
        <c:lblOffset val="100"/>
        <c:noMultiLvlLbl val="0"/>
      </c:catAx>
      <c:valAx>
        <c:axId val="187501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20.989262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02688"/>
        <c:axId val="187504648"/>
      </c:barChart>
      <c:catAx>
        <c:axId val="18750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04648"/>
        <c:crosses val="autoZero"/>
        <c:auto val="1"/>
        <c:lblAlgn val="ctr"/>
        <c:lblOffset val="100"/>
        <c:noMultiLvlLbl val="0"/>
      </c:catAx>
      <c:valAx>
        <c:axId val="187504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0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262.95364000000001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99688"/>
        <c:axId val="188498904"/>
      </c:barChart>
      <c:catAx>
        <c:axId val="18849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98904"/>
        <c:crosses val="autoZero"/>
        <c:auto val="1"/>
        <c:lblAlgn val="ctr"/>
        <c:lblOffset val="100"/>
        <c:noMultiLvlLbl val="0"/>
      </c:catAx>
      <c:valAx>
        <c:axId val="18849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9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0.31431553000000001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4568"/>
        <c:axId val="186206920"/>
      </c:barChart>
      <c:catAx>
        <c:axId val="18620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6920"/>
        <c:crosses val="autoZero"/>
        <c:auto val="1"/>
        <c:lblAlgn val="ctr"/>
        <c:lblOffset val="100"/>
        <c:noMultiLvlLbl val="0"/>
      </c:catAx>
      <c:valAx>
        <c:axId val="186206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1665.3425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500472"/>
        <c:axId val="188495768"/>
      </c:barChart>
      <c:catAx>
        <c:axId val="18850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95768"/>
        <c:crosses val="autoZero"/>
        <c:auto val="1"/>
        <c:lblAlgn val="ctr"/>
        <c:lblOffset val="100"/>
        <c:noMultiLvlLbl val="0"/>
      </c:catAx>
      <c:valAx>
        <c:axId val="18849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50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6.8926189999999998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93808"/>
        <c:axId val="188496944"/>
      </c:barChart>
      <c:catAx>
        <c:axId val="18849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96944"/>
        <c:crosses val="autoZero"/>
        <c:auto val="1"/>
        <c:lblAlgn val="ctr"/>
        <c:lblOffset val="100"/>
        <c:noMultiLvlLbl val="0"/>
      </c:catAx>
      <c:valAx>
        <c:axId val="18849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9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0.38554785000000003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96552"/>
        <c:axId val="188494592"/>
      </c:barChart>
      <c:catAx>
        <c:axId val="18849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94592"/>
        <c:crosses val="autoZero"/>
        <c:auto val="1"/>
        <c:lblAlgn val="ctr"/>
        <c:lblOffset val="100"/>
        <c:noMultiLvlLbl val="0"/>
      </c:catAx>
      <c:valAx>
        <c:axId val="18849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9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87.914810000000003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7312"/>
        <c:axId val="186208096"/>
      </c:barChart>
      <c:catAx>
        <c:axId val="18620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8096"/>
        <c:crosses val="autoZero"/>
        <c:auto val="1"/>
        <c:lblAlgn val="ctr"/>
        <c:lblOffset val="100"/>
        <c:noMultiLvlLbl val="0"/>
      </c:catAx>
      <c:valAx>
        <c:axId val="18620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0.63387309999999997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4176"/>
        <c:axId val="186205352"/>
      </c:barChart>
      <c:catAx>
        <c:axId val="18620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5352"/>
        <c:crosses val="autoZero"/>
        <c:auto val="1"/>
        <c:lblAlgn val="ctr"/>
        <c:lblOffset val="100"/>
        <c:noMultiLvlLbl val="0"/>
      </c:catAx>
      <c:valAx>
        <c:axId val="186205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8.5658449999999995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6136"/>
        <c:axId val="186208880"/>
      </c:barChart>
      <c:catAx>
        <c:axId val="186206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08880"/>
        <c:crosses val="autoZero"/>
        <c:auto val="1"/>
        <c:lblAlgn val="ctr"/>
        <c:lblOffset val="100"/>
        <c:noMultiLvlLbl val="0"/>
      </c:catAx>
      <c:valAx>
        <c:axId val="18620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0.38554785000000003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209272"/>
        <c:axId val="186210448"/>
      </c:barChart>
      <c:catAx>
        <c:axId val="18620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210448"/>
        <c:crosses val="autoZero"/>
        <c:auto val="1"/>
        <c:lblAlgn val="ctr"/>
        <c:lblOffset val="100"/>
        <c:noMultiLvlLbl val="0"/>
      </c:catAx>
      <c:valAx>
        <c:axId val="18621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20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130.58498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4584"/>
        <c:axId val="186591840"/>
      </c:barChart>
      <c:catAx>
        <c:axId val="18659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91840"/>
        <c:crosses val="autoZero"/>
        <c:auto val="1"/>
        <c:lblAlgn val="ctr"/>
        <c:lblOffset val="100"/>
        <c:noMultiLvlLbl val="0"/>
      </c:catAx>
      <c:valAx>
        <c:axId val="18659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0.77937520000000005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593800"/>
        <c:axId val="186593408"/>
      </c:barChart>
      <c:catAx>
        <c:axId val="18659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93408"/>
        <c:crosses val="autoZero"/>
        <c:auto val="1"/>
        <c:lblAlgn val="ctr"/>
        <c:lblOffset val="100"/>
        <c:noMultiLvlLbl val="0"/>
      </c:catAx>
      <c:valAx>
        <c:axId val="18659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59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박태하, ID : H1800222)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11월 29일 13:40:18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1281.2817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36.862884999999999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11.269023000000001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79.742999999999995</v>
      </c>
      <c r="G8" s="59">
        <f>'DRIs DATA 입력'!G8</f>
        <v>6.6539999999999999</v>
      </c>
      <c r="H8" s="59">
        <f>'DRIs DATA 입력'!H8</f>
        <v>13.603</v>
      </c>
      <c r="I8" s="46"/>
      <c r="J8" s="59" t="s">
        <v>216</v>
      </c>
      <c r="K8" s="59">
        <f>'DRIs DATA 입력'!K8</f>
        <v>0.438</v>
      </c>
      <c r="L8" s="59">
        <f>'DRIs DATA 입력'!L8</f>
        <v>2.964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208.79372000000001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4.7346196000000003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0.31431553000000001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87.914810000000003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20.989262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0.66671369999999996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0.63387309999999997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8.5658449999999995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0.38554785000000003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130.58498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0.77937520000000005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1.115157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9.4721340000000005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262.95364000000001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737.14594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1665.3425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1570.8016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2.1190907999999999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148.04705999999999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6.8926189999999998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6.0224520000000004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351.58780000000002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2.1254466999999998E-3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2.8105483000000002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45.42886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46.140529999999998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F60" sqref="F60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ht="15" customHeight="1" x14ac:dyDescent="0.3">
      <c r="A1" s="62" t="s">
        <v>284</v>
      </c>
      <c r="B1" s="61" t="s">
        <v>285</v>
      </c>
      <c r="G1" s="62" t="s">
        <v>286</v>
      </c>
      <c r="H1" s="61" t="s">
        <v>287</v>
      </c>
    </row>
    <row r="3" spans="1:33" x14ac:dyDescent="0.3">
      <c r="A3" s="70" t="s">
        <v>288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</row>
    <row r="4" spans="1:33" x14ac:dyDescent="0.3">
      <c r="A4" s="69" t="s">
        <v>289</v>
      </c>
      <c r="B4" s="69"/>
      <c r="C4" s="69"/>
      <c r="E4" s="66" t="s">
        <v>290</v>
      </c>
      <c r="F4" s="67"/>
      <c r="G4" s="67"/>
      <c r="H4" s="68"/>
      <c r="J4" s="66" t="s">
        <v>291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292</v>
      </c>
      <c r="V4" s="69"/>
      <c r="W4" s="69"/>
      <c r="X4" s="69"/>
      <c r="Y4" s="69"/>
      <c r="Z4" s="69"/>
      <c r="AB4" s="69" t="s">
        <v>293</v>
      </c>
      <c r="AC4" s="69"/>
      <c r="AD4" s="69"/>
      <c r="AE4" s="69"/>
      <c r="AF4" s="69"/>
      <c r="AG4" s="69"/>
    </row>
    <row r="5" spans="1:33" x14ac:dyDescent="0.3">
      <c r="A5" s="65"/>
      <c r="B5" s="65" t="s">
        <v>294</v>
      </c>
      <c r="C5" s="65" t="s">
        <v>295</v>
      </c>
      <c r="E5" s="65"/>
      <c r="F5" s="65" t="s">
        <v>50</v>
      </c>
      <c r="G5" s="65" t="s">
        <v>296</v>
      </c>
      <c r="H5" s="65" t="s">
        <v>46</v>
      </c>
      <c r="J5" s="65"/>
      <c r="K5" s="65" t="s">
        <v>297</v>
      </c>
      <c r="L5" s="65" t="s">
        <v>298</v>
      </c>
      <c r="N5" s="65"/>
      <c r="O5" s="65" t="s">
        <v>299</v>
      </c>
      <c r="P5" s="65" t="s">
        <v>300</v>
      </c>
      <c r="Q5" s="65" t="s">
        <v>301</v>
      </c>
      <c r="R5" s="65" t="s">
        <v>302</v>
      </c>
      <c r="S5" s="65" t="s">
        <v>295</v>
      </c>
      <c r="U5" s="65"/>
      <c r="V5" s="65" t="s">
        <v>299</v>
      </c>
      <c r="W5" s="65" t="s">
        <v>300</v>
      </c>
      <c r="X5" s="65" t="s">
        <v>301</v>
      </c>
      <c r="Y5" s="65" t="s">
        <v>302</v>
      </c>
      <c r="Z5" s="65" t="s">
        <v>295</v>
      </c>
      <c r="AB5" s="65"/>
      <c r="AC5" s="65" t="s">
        <v>303</v>
      </c>
      <c r="AD5" s="65" t="s">
        <v>304</v>
      </c>
      <c r="AE5" s="65" t="s">
        <v>293</v>
      </c>
      <c r="AF5" s="65" t="s">
        <v>305</v>
      </c>
      <c r="AG5" s="65" t="s">
        <v>306</v>
      </c>
    </row>
    <row r="6" spans="1:33" x14ac:dyDescent="0.3">
      <c r="A6" s="65" t="s">
        <v>289</v>
      </c>
      <c r="B6" s="65">
        <v>2000</v>
      </c>
      <c r="C6" s="65">
        <v>1281.2817</v>
      </c>
      <c r="E6" s="65" t="s">
        <v>307</v>
      </c>
      <c r="F6" s="65">
        <v>55</v>
      </c>
      <c r="G6" s="65">
        <v>15</v>
      </c>
      <c r="H6" s="65">
        <v>7</v>
      </c>
      <c r="J6" s="65" t="s">
        <v>307</v>
      </c>
      <c r="K6" s="65">
        <v>0.1</v>
      </c>
      <c r="L6" s="65">
        <v>4</v>
      </c>
      <c r="N6" s="65" t="s">
        <v>308</v>
      </c>
      <c r="O6" s="65">
        <v>50</v>
      </c>
      <c r="P6" s="65">
        <v>60</v>
      </c>
      <c r="Q6" s="65">
        <v>0</v>
      </c>
      <c r="R6" s="65">
        <v>0</v>
      </c>
      <c r="S6" s="65">
        <v>36.862884999999999</v>
      </c>
      <c r="U6" s="65" t="s">
        <v>309</v>
      </c>
      <c r="V6" s="65">
        <v>0</v>
      </c>
      <c r="W6" s="65">
        <v>0</v>
      </c>
      <c r="X6" s="65">
        <v>25</v>
      </c>
      <c r="Y6" s="65">
        <v>0</v>
      </c>
      <c r="Z6" s="65">
        <v>11.269023000000001</v>
      </c>
      <c r="AB6" s="65" t="s">
        <v>310</v>
      </c>
      <c r="AC6" s="65">
        <v>2000</v>
      </c>
      <c r="AD6" s="65">
        <v>1281.2817</v>
      </c>
      <c r="AE6" s="65">
        <v>100.54701995849609</v>
      </c>
      <c r="AF6" s="65">
        <v>25.136755000000001</v>
      </c>
      <c r="AG6" s="65">
        <v>7.8473778993660588</v>
      </c>
    </row>
    <row r="7" spans="1:33" x14ac:dyDescent="0.3">
      <c r="E7" s="65" t="s">
        <v>311</v>
      </c>
      <c r="F7" s="65">
        <v>65</v>
      </c>
      <c r="G7" s="65">
        <v>30</v>
      </c>
      <c r="H7" s="65">
        <v>20</v>
      </c>
      <c r="J7" s="65" t="s">
        <v>311</v>
      </c>
      <c r="K7" s="65">
        <v>1</v>
      </c>
      <c r="L7" s="65">
        <v>10</v>
      </c>
    </row>
    <row r="8" spans="1:33" x14ac:dyDescent="0.3">
      <c r="E8" s="65" t="s">
        <v>312</v>
      </c>
      <c r="F8" s="65">
        <v>79.742999999999995</v>
      </c>
      <c r="G8" s="65">
        <v>6.6539999999999999</v>
      </c>
      <c r="H8" s="65">
        <v>13.603</v>
      </c>
      <c r="J8" s="65" t="s">
        <v>312</v>
      </c>
      <c r="K8" s="65">
        <v>0.438</v>
      </c>
      <c r="L8" s="65">
        <v>2.964</v>
      </c>
    </row>
    <row r="13" spans="1:33" x14ac:dyDescent="0.3">
      <c r="A13" s="70" t="s">
        <v>313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33" x14ac:dyDescent="0.3">
      <c r="A14" s="69" t="s">
        <v>314</v>
      </c>
      <c r="B14" s="69"/>
      <c r="C14" s="69"/>
      <c r="D14" s="69"/>
      <c r="E14" s="69"/>
      <c r="F14" s="69"/>
      <c r="H14" s="69" t="s">
        <v>315</v>
      </c>
      <c r="I14" s="69"/>
      <c r="J14" s="69"/>
      <c r="K14" s="69"/>
      <c r="L14" s="69"/>
      <c r="M14" s="69"/>
      <c r="O14" s="69" t="s">
        <v>316</v>
      </c>
      <c r="P14" s="69"/>
      <c r="Q14" s="69"/>
      <c r="R14" s="69"/>
      <c r="S14" s="69"/>
      <c r="T14" s="69"/>
      <c r="V14" s="69" t="s">
        <v>317</v>
      </c>
      <c r="W14" s="69"/>
      <c r="X14" s="69"/>
      <c r="Y14" s="69"/>
      <c r="Z14" s="69"/>
      <c r="AA14" s="69"/>
    </row>
    <row r="15" spans="1:33" x14ac:dyDescent="0.3">
      <c r="A15" s="65"/>
      <c r="B15" s="65" t="s">
        <v>299</v>
      </c>
      <c r="C15" s="65" t="s">
        <v>300</v>
      </c>
      <c r="D15" s="65" t="s">
        <v>301</v>
      </c>
      <c r="E15" s="65" t="s">
        <v>302</v>
      </c>
      <c r="F15" s="65" t="s">
        <v>295</v>
      </c>
      <c r="H15" s="65"/>
      <c r="I15" s="65" t="s">
        <v>299</v>
      </c>
      <c r="J15" s="65" t="s">
        <v>300</v>
      </c>
      <c r="K15" s="65" t="s">
        <v>301</v>
      </c>
      <c r="L15" s="65" t="s">
        <v>302</v>
      </c>
      <c r="M15" s="65" t="s">
        <v>295</v>
      </c>
      <c r="O15" s="65"/>
      <c r="P15" s="65" t="s">
        <v>299</v>
      </c>
      <c r="Q15" s="65" t="s">
        <v>300</v>
      </c>
      <c r="R15" s="65" t="s">
        <v>301</v>
      </c>
      <c r="S15" s="65" t="s">
        <v>302</v>
      </c>
      <c r="T15" s="65" t="s">
        <v>295</v>
      </c>
      <c r="V15" s="65"/>
      <c r="W15" s="65" t="s">
        <v>299</v>
      </c>
      <c r="X15" s="65" t="s">
        <v>300</v>
      </c>
      <c r="Y15" s="65" t="s">
        <v>301</v>
      </c>
      <c r="Z15" s="65" t="s">
        <v>302</v>
      </c>
      <c r="AA15" s="65" t="s">
        <v>295</v>
      </c>
    </row>
    <row r="16" spans="1:33" x14ac:dyDescent="0.3">
      <c r="A16" s="65" t="s">
        <v>318</v>
      </c>
      <c r="B16" s="65">
        <v>510</v>
      </c>
      <c r="C16" s="65">
        <v>700</v>
      </c>
      <c r="D16" s="65">
        <v>0</v>
      </c>
      <c r="E16" s="65">
        <v>3000</v>
      </c>
      <c r="F16" s="65">
        <v>208.79372000000001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4.7346196000000003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0.31431553000000001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87.914810000000003</v>
      </c>
    </row>
    <row r="23" spans="1:62" x14ac:dyDescent="0.3">
      <c r="A23" s="70" t="s">
        <v>319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320</v>
      </c>
      <c r="B24" s="69"/>
      <c r="C24" s="69"/>
      <c r="D24" s="69"/>
      <c r="E24" s="69"/>
      <c r="F24" s="69"/>
      <c r="H24" s="69" t="s">
        <v>321</v>
      </c>
      <c r="I24" s="69"/>
      <c r="J24" s="69"/>
      <c r="K24" s="69"/>
      <c r="L24" s="69"/>
      <c r="M24" s="69"/>
      <c r="O24" s="69" t="s">
        <v>322</v>
      </c>
      <c r="P24" s="69"/>
      <c r="Q24" s="69"/>
      <c r="R24" s="69"/>
      <c r="S24" s="69"/>
      <c r="T24" s="69"/>
      <c r="V24" s="69" t="s">
        <v>323</v>
      </c>
      <c r="W24" s="69"/>
      <c r="X24" s="69"/>
      <c r="Y24" s="69"/>
      <c r="Z24" s="69"/>
      <c r="AA24" s="69"/>
      <c r="AC24" s="69" t="s">
        <v>324</v>
      </c>
      <c r="AD24" s="69"/>
      <c r="AE24" s="69"/>
      <c r="AF24" s="69"/>
      <c r="AG24" s="69"/>
      <c r="AH24" s="69"/>
      <c r="AJ24" s="69" t="s">
        <v>325</v>
      </c>
      <c r="AK24" s="69"/>
      <c r="AL24" s="69"/>
      <c r="AM24" s="69"/>
      <c r="AN24" s="69"/>
      <c r="AO24" s="69"/>
      <c r="AQ24" s="69" t="s">
        <v>326</v>
      </c>
      <c r="AR24" s="69"/>
      <c r="AS24" s="69"/>
      <c r="AT24" s="69"/>
      <c r="AU24" s="69"/>
      <c r="AV24" s="69"/>
      <c r="AX24" s="69" t="s">
        <v>327</v>
      </c>
      <c r="AY24" s="69"/>
      <c r="AZ24" s="69"/>
      <c r="BA24" s="69"/>
      <c r="BB24" s="69"/>
      <c r="BC24" s="69"/>
      <c r="BE24" s="69" t="s">
        <v>328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299</v>
      </c>
      <c r="C25" s="65" t="s">
        <v>300</v>
      </c>
      <c r="D25" s="65" t="s">
        <v>301</v>
      </c>
      <c r="E25" s="65" t="s">
        <v>302</v>
      </c>
      <c r="F25" s="65" t="s">
        <v>295</v>
      </c>
      <c r="H25" s="65"/>
      <c r="I25" s="65" t="s">
        <v>299</v>
      </c>
      <c r="J25" s="65" t="s">
        <v>300</v>
      </c>
      <c r="K25" s="65" t="s">
        <v>301</v>
      </c>
      <c r="L25" s="65" t="s">
        <v>302</v>
      </c>
      <c r="M25" s="65" t="s">
        <v>295</v>
      </c>
      <c r="O25" s="65"/>
      <c r="P25" s="65" t="s">
        <v>299</v>
      </c>
      <c r="Q25" s="65" t="s">
        <v>300</v>
      </c>
      <c r="R25" s="65" t="s">
        <v>301</v>
      </c>
      <c r="S25" s="65" t="s">
        <v>302</v>
      </c>
      <c r="T25" s="65" t="s">
        <v>295</v>
      </c>
      <c r="V25" s="65"/>
      <c r="W25" s="65" t="s">
        <v>299</v>
      </c>
      <c r="X25" s="65" t="s">
        <v>300</v>
      </c>
      <c r="Y25" s="65" t="s">
        <v>301</v>
      </c>
      <c r="Z25" s="65" t="s">
        <v>302</v>
      </c>
      <c r="AA25" s="65" t="s">
        <v>295</v>
      </c>
      <c r="AC25" s="65"/>
      <c r="AD25" s="65" t="s">
        <v>299</v>
      </c>
      <c r="AE25" s="65" t="s">
        <v>300</v>
      </c>
      <c r="AF25" s="65" t="s">
        <v>301</v>
      </c>
      <c r="AG25" s="65" t="s">
        <v>302</v>
      </c>
      <c r="AH25" s="65" t="s">
        <v>295</v>
      </c>
      <c r="AJ25" s="65"/>
      <c r="AK25" s="65" t="s">
        <v>299</v>
      </c>
      <c r="AL25" s="65" t="s">
        <v>300</v>
      </c>
      <c r="AM25" s="65" t="s">
        <v>301</v>
      </c>
      <c r="AN25" s="65" t="s">
        <v>302</v>
      </c>
      <c r="AO25" s="65" t="s">
        <v>295</v>
      </c>
      <c r="AQ25" s="65"/>
      <c r="AR25" s="65" t="s">
        <v>299</v>
      </c>
      <c r="AS25" s="65" t="s">
        <v>300</v>
      </c>
      <c r="AT25" s="65" t="s">
        <v>301</v>
      </c>
      <c r="AU25" s="65" t="s">
        <v>302</v>
      </c>
      <c r="AV25" s="65" t="s">
        <v>295</v>
      </c>
      <c r="AX25" s="65"/>
      <c r="AY25" s="65" t="s">
        <v>299</v>
      </c>
      <c r="AZ25" s="65" t="s">
        <v>300</v>
      </c>
      <c r="BA25" s="65" t="s">
        <v>301</v>
      </c>
      <c r="BB25" s="65" t="s">
        <v>302</v>
      </c>
      <c r="BC25" s="65" t="s">
        <v>295</v>
      </c>
      <c r="BE25" s="65"/>
      <c r="BF25" s="65" t="s">
        <v>299</v>
      </c>
      <c r="BG25" s="65" t="s">
        <v>300</v>
      </c>
      <c r="BH25" s="65" t="s">
        <v>301</v>
      </c>
      <c r="BI25" s="65" t="s">
        <v>302</v>
      </c>
      <c r="BJ25" s="65" t="s">
        <v>295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20.989262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0.66671369999999996</v>
      </c>
      <c r="O26" s="65" t="s">
        <v>10</v>
      </c>
      <c r="P26" s="65">
        <v>1.2</v>
      </c>
      <c r="Q26" s="65">
        <v>1.4</v>
      </c>
      <c r="R26" s="65">
        <v>0</v>
      </c>
      <c r="S26" s="65">
        <v>0</v>
      </c>
      <c r="T26" s="65">
        <v>0.63387309999999997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8.5658449999999995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0.38554785000000003</v>
      </c>
      <c r="AJ26" s="65" t="s">
        <v>329</v>
      </c>
      <c r="AK26" s="65">
        <v>320</v>
      </c>
      <c r="AL26" s="65">
        <v>400</v>
      </c>
      <c r="AM26" s="65">
        <v>0</v>
      </c>
      <c r="AN26" s="65">
        <v>1000</v>
      </c>
      <c r="AO26" s="65">
        <v>130.58498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0.77937520000000005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1.115157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9.4721340000000005</v>
      </c>
    </row>
    <row r="33" spans="1:62" x14ac:dyDescent="0.3">
      <c r="A33" s="70" t="s">
        <v>277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</row>
    <row r="34" spans="1:62" x14ac:dyDescent="0.3">
      <c r="A34" s="69" t="s">
        <v>177</v>
      </c>
      <c r="B34" s="69"/>
      <c r="C34" s="69"/>
      <c r="D34" s="69"/>
      <c r="E34" s="69"/>
      <c r="F34" s="69"/>
      <c r="H34" s="69" t="s">
        <v>330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278</v>
      </c>
      <c r="W34" s="69"/>
      <c r="X34" s="69"/>
      <c r="Y34" s="69"/>
      <c r="Z34" s="69"/>
      <c r="AA34" s="69"/>
      <c r="AC34" s="69" t="s">
        <v>331</v>
      </c>
      <c r="AD34" s="69"/>
      <c r="AE34" s="69"/>
      <c r="AF34" s="69"/>
      <c r="AG34" s="69"/>
      <c r="AH34" s="69"/>
      <c r="AJ34" s="69" t="s">
        <v>332</v>
      </c>
      <c r="AK34" s="69"/>
      <c r="AL34" s="69"/>
      <c r="AM34" s="69"/>
      <c r="AN34" s="69"/>
      <c r="AO34" s="69"/>
    </row>
    <row r="35" spans="1:62" ht="33" x14ac:dyDescent="0.3">
      <c r="A35" s="65"/>
      <c r="B35" s="65" t="s">
        <v>299</v>
      </c>
      <c r="C35" s="65" t="s">
        <v>300</v>
      </c>
      <c r="D35" s="65" t="s">
        <v>301</v>
      </c>
      <c r="E35" s="65" t="s">
        <v>302</v>
      </c>
      <c r="F35" s="65" t="s">
        <v>295</v>
      </c>
      <c r="H35" s="65"/>
      <c r="I35" s="65" t="s">
        <v>299</v>
      </c>
      <c r="J35" s="65" t="s">
        <v>300</v>
      </c>
      <c r="K35" s="65" t="s">
        <v>301</v>
      </c>
      <c r="L35" s="65" t="s">
        <v>302</v>
      </c>
      <c r="M35" s="65" t="s">
        <v>295</v>
      </c>
      <c r="O35" s="65"/>
      <c r="P35" s="65" t="s">
        <v>299</v>
      </c>
      <c r="Q35" s="65" t="s">
        <v>300</v>
      </c>
      <c r="R35" s="65" t="s">
        <v>301</v>
      </c>
      <c r="S35" s="64" t="s">
        <v>333</v>
      </c>
      <c r="T35" s="65" t="s">
        <v>295</v>
      </c>
      <c r="V35" s="65"/>
      <c r="W35" s="65" t="s">
        <v>299</v>
      </c>
      <c r="X35" s="65" t="s">
        <v>300</v>
      </c>
      <c r="Y35" s="65" t="s">
        <v>301</v>
      </c>
      <c r="Z35" s="65" t="s">
        <v>302</v>
      </c>
      <c r="AA35" s="65" t="s">
        <v>295</v>
      </c>
      <c r="AC35" s="65"/>
      <c r="AD35" s="65" t="s">
        <v>299</v>
      </c>
      <c r="AE35" s="65" t="s">
        <v>300</v>
      </c>
      <c r="AF35" s="65" t="s">
        <v>301</v>
      </c>
      <c r="AG35" s="65" t="s">
        <v>302</v>
      </c>
      <c r="AH35" s="65" t="s">
        <v>295</v>
      </c>
      <c r="AJ35" s="65"/>
      <c r="AK35" s="65" t="s">
        <v>299</v>
      </c>
      <c r="AL35" s="65" t="s">
        <v>300</v>
      </c>
      <c r="AM35" s="65" t="s">
        <v>301</v>
      </c>
      <c r="AN35" s="65" t="s">
        <v>302</v>
      </c>
      <c r="AO35" s="65" t="s">
        <v>295</v>
      </c>
    </row>
    <row r="36" spans="1:62" x14ac:dyDescent="0.3">
      <c r="A36" s="65" t="s">
        <v>17</v>
      </c>
      <c r="B36" s="65">
        <v>600</v>
      </c>
      <c r="C36" s="65">
        <v>700</v>
      </c>
      <c r="D36" s="65">
        <v>0</v>
      </c>
      <c r="E36" s="65">
        <v>2000</v>
      </c>
      <c r="F36" s="65">
        <v>262.95364000000001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737.14594</v>
      </c>
      <c r="O36" s="65" t="s">
        <v>19</v>
      </c>
      <c r="P36" s="65">
        <v>0</v>
      </c>
      <c r="Q36" s="65">
        <v>0</v>
      </c>
      <c r="R36" s="65">
        <v>1300</v>
      </c>
      <c r="S36" s="65">
        <v>2100</v>
      </c>
      <c r="T36" s="65">
        <v>1665.3425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1570.8016</v>
      </c>
      <c r="AC36" s="65" t="s">
        <v>21</v>
      </c>
      <c r="AD36" s="65">
        <v>0</v>
      </c>
      <c r="AE36" s="65">
        <v>0</v>
      </c>
      <c r="AF36" s="65">
        <v>2100</v>
      </c>
      <c r="AG36" s="65">
        <v>0</v>
      </c>
      <c r="AH36" s="65">
        <v>2.1190907999999999</v>
      </c>
      <c r="AJ36" s="65" t="s">
        <v>22</v>
      </c>
      <c r="AK36" s="65">
        <v>310</v>
      </c>
      <c r="AL36" s="65">
        <v>370</v>
      </c>
      <c r="AM36" s="65">
        <v>0</v>
      </c>
      <c r="AN36" s="65">
        <v>350</v>
      </c>
      <c r="AO36" s="65">
        <v>148.04705999999999</v>
      </c>
    </row>
    <row r="43" spans="1:62" x14ac:dyDescent="0.3">
      <c r="A43" s="70" t="s">
        <v>279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2" x14ac:dyDescent="0.3">
      <c r="A44" s="69" t="s">
        <v>334</v>
      </c>
      <c r="B44" s="69"/>
      <c r="C44" s="69"/>
      <c r="D44" s="69"/>
      <c r="E44" s="69"/>
      <c r="F44" s="69"/>
      <c r="H44" s="69" t="s">
        <v>335</v>
      </c>
      <c r="I44" s="69"/>
      <c r="J44" s="69"/>
      <c r="K44" s="69"/>
      <c r="L44" s="69"/>
      <c r="M44" s="69"/>
      <c r="O44" s="69" t="s">
        <v>336</v>
      </c>
      <c r="P44" s="69"/>
      <c r="Q44" s="69"/>
      <c r="R44" s="69"/>
      <c r="S44" s="69"/>
      <c r="T44" s="69"/>
      <c r="V44" s="69" t="s">
        <v>337</v>
      </c>
      <c r="W44" s="69"/>
      <c r="X44" s="69"/>
      <c r="Y44" s="69"/>
      <c r="Z44" s="69"/>
      <c r="AA44" s="69"/>
      <c r="AC44" s="69" t="s">
        <v>280</v>
      </c>
      <c r="AD44" s="69"/>
      <c r="AE44" s="69"/>
      <c r="AF44" s="69"/>
      <c r="AG44" s="69"/>
      <c r="AH44" s="69"/>
      <c r="AJ44" s="69" t="s">
        <v>338</v>
      </c>
      <c r="AK44" s="69"/>
      <c r="AL44" s="69"/>
      <c r="AM44" s="69"/>
      <c r="AN44" s="69"/>
      <c r="AO44" s="69"/>
      <c r="AQ44" s="69" t="s">
        <v>281</v>
      </c>
      <c r="AR44" s="69"/>
      <c r="AS44" s="69"/>
      <c r="AT44" s="69"/>
      <c r="AU44" s="69"/>
      <c r="AV44" s="69"/>
      <c r="AX44" s="69" t="s">
        <v>339</v>
      </c>
      <c r="AY44" s="69"/>
      <c r="AZ44" s="69"/>
      <c r="BA44" s="69"/>
      <c r="BB44" s="69"/>
      <c r="BC44" s="69"/>
      <c r="BE44" s="69" t="s">
        <v>340</v>
      </c>
      <c r="BF44" s="69"/>
      <c r="BG44" s="69"/>
      <c r="BH44" s="69"/>
      <c r="BI44" s="69"/>
      <c r="BJ44" s="69"/>
    </row>
    <row r="45" spans="1:62" x14ac:dyDescent="0.3">
      <c r="A45" s="65"/>
      <c r="B45" s="65" t="s">
        <v>299</v>
      </c>
      <c r="C45" s="65" t="s">
        <v>300</v>
      </c>
      <c r="D45" s="65" t="s">
        <v>301</v>
      </c>
      <c r="E45" s="65" t="s">
        <v>302</v>
      </c>
      <c r="F45" s="65" t="s">
        <v>295</v>
      </c>
      <c r="H45" s="65"/>
      <c r="I45" s="65" t="s">
        <v>299</v>
      </c>
      <c r="J45" s="65" t="s">
        <v>300</v>
      </c>
      <c r="K45" s="65" t="s">
        <v>301</v>
      </c>
      <c r="L45" s="65" t="s">
        <v>302</v>
      </c>
      <c r="M45" s="65" t="s">
        <v>295</v>
      </c>
      <c r="O45" s="65"/>
      <c r="P45" s="65" t="s">
        <v>299</v>
      </c>
      <c r="Q45" s="65" t="s">
        <v>300</v>
      </c>
      <c r="R45" s="65" t="s">
        <v>301</v>
      </c>
      <c r="S45" s="65" t="s">
        <v>302</v>
      </c>
      <c r="T45" s="65" t="s">
        <v>295</v>
      </c>
      <c r="V45" s="65"/>
      <c r="W45" s="65" t="s">
        <v>299</v>
      </c>
      <c r="X45" s="65" t="s">
        <v>300</v>
      </c>
      <c r="Y45" s="65" t="s">
        <v>301</v>
      </c>
      <c r="Z45" s="65" t="s">
        <v>302</v>
      </c>
      <c r="AA45" s="65" t="s">
        <v>295</v>
      </c>
      <c r="AC45" s="65"/>
      <c r="AD45" s="65" t="s">
        <v>299</v>
      </c>
      <c r="AE45" s="65" t="s">
        <v>300</v>
      </c>
      <c r="AF45" s="65" t="s">
        <v>301</v>
      </c>
      <c r="AG45" s="65" t="s">
        <v>302</v>
      </c>
      <c r="AH45" s="65" t="s">
        <v>295</v>
      </c>
      <c r="AJ45" s="65"/>
      <c r="AK45" s="65" t="s">
        <v>299</v>
      </c>
      <c r="AL45" s="65" t="s">
        <v>300</v>
      </c>
      <c r="AM45" s="65" t="s">
        <v>301</v>
      </c>
      <c r="AN45" s="65" t="s">
        <v>302</v>
      </c>
      <c r="AO45" s="65" t="s">
        <v>295</v>
      </c>
      <c r="AQ45" s="65"/>
      <c r="AR45" s="65" t="s">
        <v>299</v>
      </c>
      <c r="AS45" s="65" t="s">
        <v>300</v>
      </c>
      <c r="AT45" s="65" t="s">
        <v>301</v>
      </c>
      <c r="AU45" s="65" t="s">
        <v>302</v>
      </c>
      <c r="AV45" s="65" t="s">
        <v>295</v>
      </c>
      <c r="AX45" s="65"/>
      <c r="AY45" s="65" t="s">
        <v>299</v>
      </c>
      <c r="AZ45" s="65" t="s">
        <v>300</v>
      </c>
      <c r="BA45" s="65" t="s">
        <v>301</v>
      </c>
      <c r="BB45" s="65" t="s">
        <v>302</v>
      </c>
      <c r="BC45" s="65" t="s">
        <v>295</v>
      </c>
      <c r="BE45" s="65"/>
      <c r="BF45" s="65" t="s">
        <v>299</v>
      </c>
      <c r="BG45" s="65" t="s">
        <v>300</v>
      </c>
      <c r="BH45" s="65" t="s">
        <v>301</v>
      </c>
      <c r="BI45" s="65" t="s">
        <v>302</v>
      </c>
      <c r="BJ45" s="65" t="s">
        <v>295</v>
      </c>
    </row>
    <row r="46" spans="1:62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6.8926189999999998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6.0224520000000004</v>
      </c>
      <c r="O46" s="65" t="s">
        <v>341</v>
      </c>
      <c r="P46" s="65">
        <v>600</v>
      </c>
      <c r="Q46" s="65">
        <v>800</v>
      </c>
      <c r="R46" s="65">
        <v>0</v>
      </c>
      <c r="S46" s="65">
        <v>10000</v>
      </c>
      <c r="T46" s="65">
        <v>351.58780000000002</v>
      </c>
      <c r="V46" s="65" t="s">
        <v>29</v>
      </c>
      <c r="W46" s="65">
        <v>0</v>
      </c>
      <c r="X46" s="65">
        <v>0</v>
      </c>
      <c r="Y46" s="65">
        <v>3.1</v>
      </c>
      <c r="Z46" s="65">
        <v>10</v>
      </c>
      <c r="AA46" s="65">
        <v>2.1254466999999998E-3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2.8105483000000002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45.42886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46.140529999999998</v>
      </c>
      <c r="AX46" s="65" t="s">
        <v>342</v>
      </c>
      <c r="AY46" s="65"/>
      <c r="AZ46" s="65"/>
      <c r="BA46" s="65"/>
      <c r="BB46" s="65"/>
      <c r="BC46" s="65"/>
      <c r="BE46" s="65" t="s">
        <v>343</v>
      </c>
      <c r="BF46" s="65"/>
      <c r="BG46" s="65"/>
      <c r="BH46" s="65"/>
      <c r="BI46" s="65"/>
      <c r="BJ46" s="65"/>
    </row>
  </sheetData>
  <mergeCells count="39">
    <mergeCell ref="A3:AG3"/>
    <mergeCell ref="AB4:AG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E25" sqref="E25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282</v>
      </c>
      <c r="B2" s="61" t="s">
        <v>283</v>
      </c>
      <c r="C2" s="61" t="s">
        <v>276</v>
      </c>
      <c r="D2" s="61">
        <v>66</v>
      </c>
      <c r="E2" s="61">
        <v>1281.28173828125</v>
      </c>
      <c r="F2" s="61">
        <v>216.10218811035156</v>
      </c>
      <c r="G2" s="61">
        <v>18.032249450683594</v>
      </c>
      <c r="H2" s="61">
        <v>10.293256759643555</v>
      </c>
      <c r="I2" s="61">
        <v>7.7389922142028809</v>
      </c>
      <c r="J2" s="61">
        <v>36.862884521484375</v>
      </c>
      <c r="K2" s="61">
        <v>25.827779769897461</v>
      </c>
      <c r="L2" s="61">
        <v>11.035102844238281</v>
      </c>
      <c r="M2" s="61">
        <v>11.269022941589355</v>
      </c>
      <c r="N2" s="61">
        <v>1.4466695785522461</v>
      </c>
      <c r="O2" s="61">
        <v>5.9392123222351074</v>
      </c>
      <c r="P2" s="61">
        <v>25.136754989624023</v>
      </c>
      <c r="Q2" s="61">
        <v>19.189176559448242</v>
      </c>
      <c r="R2" s="61">
        <v>2.5268313884735107</v>
      </c>
      <c r="S2" s="61">
        <v>2.1247735023498535</v>
      </c>
      <c r="T2" s="61">
        <v>0.14719444513320923</v>
      </c>
      <c r="U2" s="61">
        <v>0.75670361518859863</v>
      </c>
      <c r="V2" s="61">
        <v>2.2849753499031067E-2</v>
      </c>
      <c r="W2" s="61">
        <v>329.40087890625</v>
      </c>
      <c r="X2" s="61">
        <v>10.181978225708008</v>
      </c>
      <c r="Y2" s="61">
        <v>111.28436279296875</v>
      </c>
      <c r="Z2" s="61">
        <v>208.79371643066406</v>
      </c>
      <c r="AA2" s="61">
        <v>13.774664878845215</v>
      </c>
      <c r="AB2" s="61">
        <v>1170.114990234375</v>
      </c>
      <c r="AC2" s="61">
        <v>0.31431552767753601</v>
      </c>
      <c r="AD2" s="61">
        <v>8.5791421588510275E-4</v>
      </c>
      <c r="AE2" s="61">
        <v>0.29271626472473145</v>
      </c>
      <c r="AF2" s="61">
        <v>4.7346196174621582</v>
      </c>
      <c r="AG2" s="61">
        <v>1.9713735580444336</v>
      </c>
      <c r="AH2" s="61">
        <v>1.4900287389755249</v>
      </c>
      <c r="AI2" s="61">
        <v>0.10148420929908752</v>
      </c>
      <c r="AJ2" s="61">
        <v>3.6283950805664062</v>
      </c>
      <c r="AK2" s="61">
        <v>1.5106838941574097</v>
      </c>
      <c r="AL2" s="61">
        <v>7.1379184722900391E-2</v>
      </c>
      <c r="AM2" s="61">
        <v>2.3932976648211479E-2</v>
      </c>
      <c r="AN2" s="61">
        <v>5.3683485835790634E-2</v>
      </c>
      <c r="AO2" s="61">
        <v>8.8602518662810326E-3</v>
      </c>
      <c r="AP2" s="61">
        <v>87.914810180664063</v>
      </c>
      <c r="AQ2" s="61">
        <v>77.027809143066406</v>
      </c>
      <c r="AR2" s="61">
        <v>0.5385507345199585</v>
      </c>
      <c r="AS2" s="61">
        <v>20.989261627197266</v>
      </c>
      <c r="AT2" s="61">
        <v>0.66671371459960938</v>
      </c>
      <c r="AU2" s="61">
        <v>0.6338731050491333</v>
      </c>
      <c r="AV2" s="61">
        <v>8.5658445358276367</v>
      </c>
      <c r="AW2" s="61">
        <v>6.5729999542236328</v>
      </c>
      <c r="AX2" s="61">
        <v>0.48061314225196838</v>
      </c>
      <c r="AY2" s="61">
        <v>1.2183070182800293</v>
      </c>
      <c r="AZ2" s="61">
        <v>0.38554784655570984</v>
      </c>
      <c r="BA2" s="61">
        <v>130.58497619628906</v>
      </c>
      <c r="BB2" s="61">
        <v>78.200752258300781</v>
      </c>
      <c r="BC2" s="61">
        <v>0</v>
      </c>
      <c r="BD2" s="61">
        <v>0.77937519550323486</v>
      </c>
      <c r="BE2" s="61">
        <v>1.1151570081710815</v>
      </c>
      <c r="BF2" s="61">
        <v>9.4721336364746094</v>
      </c>
      <c r="BG2" s="61">
        <v>6.4561977982521057E-2</v>
      </c>
      <c r="BH2" s="61">
        <v>262.95364379882813</v>
      </c>
      <c r="BI2" s="61">
        <v>217.6793212890625</v>
      </c>
      <c r="BJ2" s="61">
        <v>45.274330139160156</v>
      </c>
      <c r="BK2" s="61">
        <v>737.14593505859375</v>
      </c>
      <c r="BL2" s="61">
        <v>1665.342529296875</v>
      </c>
      <c r="BM2" s="61">
        <v>2.1190907955169678</v>
      </c>
      <c r="BN2" s="61">
        <v>1570.8016357421875</v>
      </c>
      <c r="BO2" s="61">
        <v>148.04705810546875</v>
      </c>
      <c r="BP2" s="61">
        <v>6.8926191329956055</v>
      </c>
      <c r="BQ2" s="61">
        <v>5.5033226013183594</v>
      </c>
      <c r="BR2" s="61">
        <v>1.3892965316772461</v>
      </c>
      <c r="BS2" s="61">
        <v>6.0224518775939941</v>
      </c>
      <c r="BT2" s="61">
        <v>351.58779907226562</v>
      </c>
      <c r="BU2" s="61">
        <v>2.1254466846585274E-3</v>
      </c>
      <c r="BV2" s="61">
        <v>2.8105483055114746</v>
      </c>
      <c r="BW2" s="61">
        <v>45.428859710693359</v>
      </c>
      <c r="BX2" s="61">
        <v>46.140529632568359</v>
      </c>
      <c r="BY2" s="61">
        <v>0</v>
      </c>
      <c r="BZ2" s="61">
        <v>44.893257141113281</v>
      </c>
      <c r="CA2" s="61">
        <v>42.231082916259766</v>
      </c>
      <c r="CB2" s="61">
        <v>15.174304962158203</v>
      </c>
      <c r="CC2" s="61">
        <v>6.0868735313415527</v>
      </c>
      <c r="CD2" s="61">
        <v>3.7174773216247559</v>
      </c>
      <c r="CE2" s="61">
        <v>5.3238205909729004</v>
      </c>
      <c r="CF2" s="61">
        <v>4.7088794708251953</v>
      </c>
      <c r="CG2" s="61">
        <v>0.74468868970870972</v>
      </c>
      <c r="CH2" s="61">
        <v>4.5786628723144531</v>
      </c>
      <c r="CI2" s="61">
        <v>0</v>
      </c>
      <c r="CJ2" s="61">
        <v>2.0683344453573227E-2</v>
      </c>
      <c r="CK2" s="61">
        <v>0.24274556338787079</v>
      </c>
      <c r="CL2" s="61">
        <v>0.18180932104587555</v>
      </c>
      <c r="CM2" s="61">
        <v>0</v>
      </c>
      <c r="CN2" s="61">
        <v>1.3364508152008057</v>
      </c>
      <c r="CO2" s="61">
        <v>7.2127964813262224E-4</v>
      </c>
      <c r="CP2" s="61">
        <v>0.62784451246261597</v>
      </c>
      <c r="CQ2" s="61">
        <v>2.0260214805603027E-3</v>
      </c>
      <c r="CR2" s="61">
        <v>3.201222512871027E-3</v>
      </c>
      <c r="CS2" s="61">
        <v>2.3054852485656738</v>
      </c>
      <c r="CT2" s="61">
        <v>8.2471407949924469E-2</v>
      </c>
      <c r="CU2" s="61">
        <v>1.7119839787483215E-2</v>
      </c>
      <c r="CV2" s="61">
        <v>1.1414953041821718E-3</v>
      </c>
      <c r="CW2" s="61">
        <v>1.2566277980804443</v>
      </c>
      <c r="CX2" s="61">
        <v>3.4232010841369629</v>
      </c>
      <c r="CY2" s="61">
        <v>0.16113162040710449</v>
      </c>
      <c r="CZ2" s="61">
        <v>4.1933603286743164</v>
      </c>
      <c r="DA2" s="61">
        <v>0.51578062772750854</v>
      </c>
      <c r="DB2" s="61">
        <v>0.35854735970497131</v>
      </c>
      <c r="DC2" s="61">
        <v>0</v>
      </c>
      <c r="DD2" s="61">
        <v>3.8516204804182053E-2</v>
      </c>
      <c r="DE2" s="61">
        <v>4.3155115097761154E-2</v>
      </c>
      <c r="DF2" s="61">
        <v>1.3260988518595695E-2</v>
      </c>
      <c r="DG2" s="61">
        <v>2.960114274173975E-3</v>
      </c>
      <c r="DH2" s="61">
        <v>4.0985289961099625E-3</v>
      </c>
      <c r="DI2" s="61">
        <v>0</v>
      </c>
      <c r="DJ2" s="61">
        <v>9.3858418986201286E-3</v>
      </c>
      <c r="DK2" s="61">
        <v>0.11797725409269333</v>
      </c>
      <c r="DL2" s="61">
        <v>1.7259898595511913E-3</v>
      </c>
      <c r="DM2" s="61">
        <v>2.5334326550364494E-2</v>
      </c>
      <c r="DN2" s="61">
        <v>2.5905100628733635E-3</v>
      </c>
      <c r="DO2" s="61">
        <v>5.2600406343117356E-4</v>
      </c>
      <c r="DP2" s="61">
        <v>3.3644805662333965E-3</v>
      </c>
      <c r="DQ2" s="61">
        <v>0</v>
      </c>
      <c r="DR2" s="61">
        <v>0.1046643927693367</v>
      </c>
      <c r="DS2" s="61">
        <v>1.5387901104986668E-2</v>
      </c>
      <c r="DT2" s="61">
        <v>1.3090007938444614E-2</v>
      </c>
      <c r="DU2" s="61">
        <v>2.0914445631206036E-3</v>
      </c>
      <c r="DV2" s="61">
        <v>4.6463396400213242E-2</v>
      </c>
      <c r="DW2" s="61">
        <v>8.8195763528347015E-3</v>
      </c>
      <c r="DX2" s="61">
        <v>2.1837485954165459E-2</v>
      </c>
      <c r="DY2" s="61">
        <v>1.5648024156689644E-2</v>
      </c>
      <c r="DZ2" s="61">
        <v>27704.73046875</v>
      </c>
      <c r="EA2" s="61">
        <v>13012.796875</v>
      </c>
      <c r="EB2" s="61">
        <v>14691.9345703125</v>
      </c>
      <c r="EC2" s="61">
        <v>1456.5228271484375</v>
      </c>
      <c r="ED2" s="61">
        <v>2540.02001953125</v>
      </c>
      <c r="EE2" s="61">
        <v>1130.019775390625</v>
      </c>
      <c r="EF2" s="61">
        <v>466.18426513671875</v>
      </c>
      <c r="EG2" s="61">
        <v>1497.477294921875</v>
      </c>
      <c r="EH2" s="61">
        <v>876.65972900390625</v>
      </c>
      <c r="EI2" s="61">
        <v>246.43022155761719</v>
      </c>
      <c r="EJ2" s="61">
        <v>1981.54638671875</v>
      </c>
      <c r="EK2" s="61">
        <v>768.89154052734375</v>
      </c>
      <c r="EL2" s="61">
        <v>2049.044189453125</v>
      </c>
      <c r="EM2" s="61">
        <v>758.5830078125</v>
      </c>
      <c r="EN2" s="61">
        <v>315.34930419921875</v>
      </c>
      <c r="EO2" s="61">
        <v>2083.0146484375</v>
      </c>
      <c r="EP2" s="61">
        <v>2741.4912109375</v>
      </c>
      <c r="EQ2" s="61">
        <v>4419.45458984375</v>
      </c>
      <c r="ER2" s="61">
        <v>919.98907470703125</v>
      </c>
      <c r="ES2" s="61">
        <v>2333.0380859375</v>
      </c>
      <c r="ET2" s="61">
        <v>1089.927001953125</v>
      </c>
      <c r="EU2" s="61">
        <v>31.087135314941406</v>
      </c>
      <c r="EV2" s="61">
        <v>781.5335693359375</v>
      </c>
      <c r="EW2" s="61">
        <v>2502.490478515625</v>
      </c>
      <c r="EX2" s="61">
        <v>5978.0888671875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130.58497619628906</v>
      </c>
      <c r="B6">
        <f>BB2</f>
        <v>78.200752258300781</v>
      </c>
      <c r="C6">
        <f>BC2</f>
        <v>0</v>
      </c>
      <c r="D6">
        <f>BD2</f>
        <v>0.77937519550323486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21049</v>
      </c>
      <c r="C2" s="56">
        <f ca="1">YEAR(TODAY())-YEAR(B2)+IF(TODAY()&gt;=DATE(YEAR(TODAY()),MONTH(B2),DAY(B2)),0,-1)</f>
        <v>66</v>
      </c>
      <c r="E2" s="52">
        <v>161.1</v>
      </c>
      <c r="F2" s="53" t="s">
        <v>39</v>
      </c>
      <c r="G2" s="52">
        <v>74</v>
      </c>
      <c r="H2" s="51" t="s">
        <v>41</v>
      </c>
      <c r="I2" s="72">
        <f>ROUND(G3/E3^2,1)</f>
        <v>28.5</v>
      </c>
    </row>
    <row r="3" spans="1:9" x14ac:dyDescent="0.3">
      <c r="E3" s="51">
        <f>E2/100</f>
        <v>1.611</v>
      </c>
      <c r="F3" s="51" t="s">
        <v>40</v>
      </c>
      <c r="G3" s="51">
        <f>G2</f>
        <v>74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45259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박태하, ID : H1800222)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11월 29일 13:40:18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X12" sqref="X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45259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66</v>
      </c>
      <c r="G12" s="137"/>
      <c r="H12" s="137"/>
      <c r="I12" s="137"/>
      <c r="K12" s="128">
        <f>'개인정보 및 신체계측 입력'!E2</f>
        <v>161.1</v>
      </c>
      <c r="L12" s="129"/>
      <c r="M12" s="122">
        <f>'개인정보 및 신체계측 입력'!G2</f>
        <v>74</v>
      </c>
      <c r="N12" s="123"/>
      <c r="O12" s="118" t="s">
        <v>271</v>
      </c>
      <c r="P12" s="112"/>
      <c r="Q12" s="115">
        <f>'개인정보 및 신체계측 입력'!I2</f>
        <v>28.5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박태하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4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79.742999999999995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6.6539999999999999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13.603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3</v>
      </c>
      <c r="L71" s="36" t="s">
        <v>53</v>
      </c>
      <c r="M71" s="36">
        <f>ROUND('DRIs DATA'!K8,1)</f>
        <v>0.4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27.84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39.46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20.99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25.7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32.869999999999997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111.02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68.930000000000007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2000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2023-11-29T04:43:57Z</dcterms:modified>
</cp:coreProperties>
</file>