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25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62913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<sst xmlns="http://schemas.openxmlformats.org/spreadsheetml/2006/main" count="699" uniqueCount="344">
  <si>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</si>
  <si>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</si>
  <si>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</si>
  <si>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</si>
  <si>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</si>
  <si>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</si>
  <si>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</si>
  <si>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</si>
  <si>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</si>
  <si>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</si>
  <si>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</si>
  <si>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</si>
  <si>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</si>
  <si>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</si>
  <si>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</si>
  <si>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</si>
  <si>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</si>
  <si>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</si>
  <si>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</si>
  <si>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</si>
  <si>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</si>
  <si>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</si>
  <si>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</si>
  <si>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</si>
  <si>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</si>
  <si>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</si>
  <si>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</si>
  <si>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</si>
  <si>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</si>
  <si>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</si>
  <si>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</si>
  <si>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</si>
  <si>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</si>
  <si>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</si>
  <si>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</si>
  <si>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</si>
  <si>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</si>
  <si>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</si>
  <si>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</si>
  <si>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</si>
  <si>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</si>
  <si>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</si>
  <si>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</si>
  <si>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</si>
  <si>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</si>
  <si>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</si>
  <si>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</si>
  <si>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</si>
  <si>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</si>
  <si>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</si>
  <si>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</si>
  <si>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</si>
  <si>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</si>
  <si>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</si>
  <si>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</si>
  <si>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</si>
  <si>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</si>
  <si>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</si>
  <si>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</si>
  <si>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</si>
  <si>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</si>
  <si>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</si>
  <si>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</si>
  <si>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</si>
  <si>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</si>
  <si>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</si>
  <si>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</si>
  <si>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</si>
  <si>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</si>
  <si>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</si>
  <si>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</si>
  <si>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</si>
  <si>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</si>
  <si>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</si>
  <si>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</si>
  <si>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</si>
  <si>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</si>
  <si>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</si>
  <si>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</si>
  <si>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</si>
  <si>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</si>
  <si>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</si>
  <si>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</si>
  <si>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</si>
  <si>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</si>
  <si>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</si>
  <si>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</si>
  <si>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</si>
  <si>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</si>
  <si>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</si>
  <si>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</si>
  <si>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</si>
  <si>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</si>
  <si>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</si>
  <si>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</si>
  <si>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</si>
  <si>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</si>
  <si>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</si>
  <si>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</si>
  <si>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</si>
  <si>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</si>
  <si>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</si>
  <si>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</si>
  <si>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</si>
  <si>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</si>
  <si>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</si>
  <si>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</si>
  <si>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</si>
  <si>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</si>
  <si>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</si>
  <si>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</si>
  <si>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</si>
  <si>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</si>
  <si>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</si>
  <si>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</si>
  <si>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</si>
  <si>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</si>
  <si>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</si>
  <si>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</si>
  <si>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</si>
  <si>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</si>
  <si>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</si>
  <si>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</si>
  <si>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</si>
  <si>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</si>
  <si>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</si>
  <si>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</si>
  <si>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</si>
  <si>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</si>
  <si>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</si>
  <si>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</si>
  <si>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</si>
  <si>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</si>
  <si>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</si>
  <si>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</si>
  <si>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</si>
  <si>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</si>
  <si>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</si>
  <si>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</si>
  <si>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</si>
  <si>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</si>
  <si>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</si>
  <si>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</si>
  <si>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</si>
  <si>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</si>
  <si>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</si>
  <si>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</si>
  <si>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</si>
  <si>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</si>
  <si>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</si>
  <si>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</si>
  <si>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</si>
  <si>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</si>
  <si>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</si>
  <si>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</si>
  <si>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</si>
  <si>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</si>
  <si>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</si>
  <si>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</si>
  <si>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</si>
  <si>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</si>
  <si>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</si>
  <si>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</si>
  <si>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</si>
  <si>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</si>
  <si>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</si>
  <si>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</si>
  <si>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</si>
  <si>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</si>
  <si>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</si>
  <si>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</si>
  <si>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</si>
  <si>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</si>
  <si>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</si>
  <si>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</si>
  <si>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</si>
  <si>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</si>
  <si>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</si>
  <si>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</si>
  <si>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</si>
  <si>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</si>
  <si>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</si>
  <si>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</si>
  <si>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</si>
  <si>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</si>
  <si>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</si>
  <si>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</si>
  <si>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</si>
  <si>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</si>
  <si>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</si>
  <si>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</si>
  <si>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</si>
  <si>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</si>
  <si>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</si>
  <si>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</si>
  <si>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</si>
  <si>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</si>
  <si>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</si>
  <si>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</si>
  <si>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</si>
  <si>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</si>
  <si>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</si>
  <si>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</si>
  <si>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</si>
  <si>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</si>
  <si>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</si>
  <si>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</si>
  <si>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</si>
  <si>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</si>
  <si>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</si>
  <si>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</si>
  <si>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</si>
  <si>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</si>
  <si>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</si>
  <si>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</si>
  <si>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</si>
  <si>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</si>
  <si>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</si>
  <si>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</si>
  <si>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</si>
  <si>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</si>
  <si>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</si>
  <si>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</si>
  <si>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</si>
  <si>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</si>
  <si>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</si>
  <si>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</si>
  <si>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</si>
  <si>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</si>
  <si>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</si>
  <si>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</si>
  <si>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</si>
  <si>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</si>
  <si>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</si>
  <si>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</si>
  <si>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</si>
  <si>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</si>
  <si>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</si>
  <si>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</si>
  <si>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</si>
  <si>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</si>
  <si>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</si>
  <si>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</si>
  <si>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</si>
  <si>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</si>
  <si>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</si>
  <si>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</si>
  <si>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</si>
  <si>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</si>
  <si>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</si>
  <si>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</si>
  <si>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</si>
  <si>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</si>
  <si>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</si>
  <si>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</si>
  <si>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</si>
  <si>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</si>
  <si>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</si>
  <si>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</si>
  <si>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</si>
  <si>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</si>
  <si>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</si>
  <si>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</si>
  <si>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</si>
  <si>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</si>
  <si>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</si>
  <si>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</si>
  <si>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</si>
  <si>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</si>
  <si>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</si>
  <si>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</si>
  <si>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</si>
  <si>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</si>
  <si>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</si>
  <si>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</si>
  <si>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</si>
  <si>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다량 무기질</t>
    <phoneticPr fontId="1" type="noConversion"/>
  </si>
  <si>
    <t>칼륨</t>
    <phoneticPr fontId="1" type="noConversion"/>
  </si>
  <si>
    <t>미량 무기질</t>
    <phoneticPr fontId="1" type="noConversion"/>
  </si>
  <si>
    <t>망간</t>
    <phoneticPr fontId="1" type="noConversion"/>
  </si>
  <si>
    <t>셀레늄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</si>
  <si>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</si>
  <si>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</si>
  <si>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</si>
  <si>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</si>
  <si>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</si>
  <si>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</si>
  <si>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</si>
  <si>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당류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</si>
  <si>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</si>
  <si>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</si>
  <si>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</si>
  <si>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</si>
  <si>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</si>
  <si>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</si>
  <si>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</si>
  <si>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</si>
  <si>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</si>
  <si>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 필요추정량</t>
    <phoneticPr fontId="1" type="noConversion"/>
  </si>
  <si>
    <t>에너지 섭취량</t>
    <phoneticPr fontId="1" type="noConversion"/>
  </si>
  <si>
    <t>당류섭취(g)</t>
    <phoneticPr fontId="1" type="noConversion"/>
  </si>
  <si>
    <t>당류섭취(%)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</si>
  <si>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</si>
  <si>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</si>
  <si>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</si>
  <si>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당류(kcal)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</si>
  <si>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</si>
  <si>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</si>
  <si>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</si>
  <si>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</si>
  <si>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</si>
  <si>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</si>
  <si>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</si>
  <si>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</si>
  <si>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</si>
  <si>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</si>
  <si>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</si>
  <si>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</si>
  <si>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</si>
  <si>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</si>
  <si>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</si>
  <si>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</si>
  <si>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</si>
  <si>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</si>
  <si>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</si>
  <si>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</si>
  <si>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</si>
  <si>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</si>
  <si>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만성질환위험
감소섭취량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</si>
  <si>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</si>
  <si>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</si>
  <si>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</si>
  <si>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</si>
  <si>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</si>
  <si>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</si>
  <si>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</si>
  <si>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</si>
  <si>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</si>
  <si>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</si>
  <si>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</si>
  <si>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(설문지 : FFQ 95문항 설문지, 사용자 : 전복현, ID : H1800226)</t>
  </si>
  <si>
    <t>2023년 12월 15일 08:50:35</t>
  </si>
  <si>
    <t>H1800226</t>
  </si>
  <si>
    <t>전복현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</si>
</sst>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117.35463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043600"/>
        <c:axId val="186208488"/>
      </c:barChart>
      <c:catAx>
        <c:axId val="41104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8488"/>
        <c:crosses val="autoZero"/>
        <c:auto val="1"/>
        <c:lblAlgn val="ctr"/>
        <c:lblOffset val="100"/>
        <c:noMultiLvlLbl val="0"/>
      </c:catAx>
      <c:valAx>
        <c:axId val="18620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04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8.259563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89096"/>
        <c:axId val="186588312"/>
      </c:barChart>
      <c:catAx>
        <c:axId val="18658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88312"/>
        <c:crosses val="autoZero"/>
        <c:auto val="1"/>
        <c:lblAlgn val="ctr"/>
        <c:lblOffset val="100"/>
        <c:noMultiLvlLbl val="0"/>
      </c:catAx>
      <c:valAx>
        <c:axId val="18658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8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53.239449999999998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2232"/>
        <c:axId val="186591448"/>
      </c:barChart>
      <c:catAx>
        <c:axId val="18659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91448"/>
        <c:crosses val="autoZero"/>
        <c:auto val="1"/>
        <c:lblAlgn val="ctr"/>
        <c:lblOffset val="100"/>
        <c:noMultiLvlLbl val="0"/>
      </c:catAx>
      <c:valAx>
        <c:axId val="18659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1970.2802999999999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87136"/>
        <c:axId val="186589880"/>
      </c:barChart>
      <c:catAx>
        <c:axId val="18658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89880"/>
        <c:crosses val="autoZero"/>
        <c:auto val="1"/>
        <c:lblAlgn val="ctr"/>
        <c:lblOffset val="100"/>
        <c:noMultiLvlLbl val="0"/>
      </c:catAx>
      <c:valAx>
        <c:axId val="186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6224.5165999999999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0664"/>
        <c:axId val="186591056"/>
      </c:barChart>
      <c:catAx>
        <c:axId val="18659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91056"/>
        <c:crosses val="autoZero"/>
        <c:auto val="1"/>
        <c:lblAlgn val="ctr"/>
        <c:lblOffset val="100"/>
        <c:noMultiLvlLbl val="0"/>
      </c:catAx>
      <c:valAx>
        <c:axId val="1865910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12.850377999999999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3016"/>
        <c:axId val="186587920"/>
      </c:barChart>
      <c:catAx>
        <c:axId val="18659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87920"/>
        <c:crosses val="autoZero"/>
        <c:auto val="1"/>
        <c:lblAlgn val="ctr"/>
        <c:lblOffset val="100"/>
        <c:noMultiLvlLbl val="0"/>
      </c:catAx>
      <c:valAx>
        <c:axId val="18658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523.45123000000001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5744"/>
        <c:axId val="187069664"/>
      </c:barChart>
      <c:catAx>
        <c:axId val="18706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9664"/>
        <c:crosses val="autoZero"/>
        <c:auto val="1"/>
        <c:lblAlgn val="ctr"/>
        <c:lblOffset val="100"/>
        <c:noMultiLvlLbl val="0"/>
      </c:catAx>
      <c:valAx>
        <c:axId val="18706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14.374026000000001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5352"/>
        <c:axId val="187066136"/>
      </c:barChart>
      <c:catAx>
        <c:axId val="18706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6136"/>
        <c:crosses val="autoZero"/>
        <c:auto val="1"/>
        <c:lblAlgn val="ctr"/>
        <c:lblOffset val="100"/>
        <c:noMultiLvlLbl val="0"/>
      </c:catAx>
      <c:valAx>
        <c:axId val="187066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1514.3806999999999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7312"/>
        <c:axId val="187066528"/>
      </c:barChart>
      <c:catAx>
        <c:axId val="18706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6528"/>
        <c:crosses val="autoZero"/>
        <c:auto val="1"/>
        <c:lblAlgn val="ctr"/>
        <c:lblOffset val="100"/>
        <c:noMultiLvlLbl val="0"/>
      </c:catAx>
      <c:valAx>
        <c:axId val="187066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5.9512825999999998E-3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8096"/>
        <c:axId val="187068488"/>
      </c:barChart>
      <c:catAx>
        <c:axId val="18706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8488"/>
        <c:crosses val="autoZero"/>
        <c:auto val="1"/>
        <c:lblAlgn val="ctr"/>
        <c:lblOffset val="100"/>
        <c:noMultiLvlLbl val="0"/>
      </c:catAx>
      <c:valAx>
        <c:axId val="18706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8.4463559999999998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70056"/>
        <c:axId val="187067704"/>
      </c:barChart>
      <c:catAx>
        <c:axId val="18707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7704"/>
        <c:crosses val="autoZero"/>
        <c:auto val="1"/>
        <c:lblAlgn val="ctr"/>
        <c:lblOffset val="100"/>
        <c:noMultiLvlLbl val="0"/>
      </c:catAx>
      <c:valAx>
        <c:axId val="187067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7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52.77984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10840"/>
        <c:axId val="186209664"/>
      </c:barChart>
      <c:catAx>
        <c:axId val="18621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9664"/>
        <c:crosses val="autoZero"/>
        <c:auto val="1"/>
        <c:lblAlgn val="ctr"/>
        <c:lblOffset val="100"/>
        <c:noMultiLvlLbl val="0"/>
      </c:catAx>
      <c:valAx>
        <c:axId val="186209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1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131.54167000000001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70840"/>
        <c:axId val="187071232"/>
      </c:barChart>
      <c:catAx>
        <c:axId val="18707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71232"/>
        <c:crosses val="autoZero"/>
        <c:auto val="1"/>
        <c:lblAlgn val="ctr"/>
        <c:lblOffset val="100"/>
        <c:noMultiLvlLbl val="0"/>
      </c:catAx>
      <c:valAx>
        <c:axId val="18707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7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120.517235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4176"/>
        <c:axId val="187503080"/>
      </c:barChart>
      <c:catAx>
        <c:axId val="18706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3080"/>
        <c:crosses val="autoZero"/>
        <c:auto val="1"/>
        <c:lblAlgn val="ctr"/>
        <c:lblOffset val="100"/>
        <c:noMultiLvlLbl val="0"/>
      </c:catAx>
      <c:valAx>
        <c:axId val="18750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0.96399999999999997</c:v>
                </c:pt>
                <c:pt idx="1">
                  <c:v>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7499160"/>
        <c:axId val="187503472"/>
      </c:barChart>
      <c:catAx>
        <c:axId val="18749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3472"/>
        <c:crosses val="autoZero"/>
        <c:auto val="1"/>
        <c:lblAlgn val="ctr"/>
        <c:lblOffset val="100"/>
        <c:noMultiLvlLbl val="0"/>
      </c:catAx>
      <c:valAx>
        <c:axId val="18750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49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458.6497802734375</c:v>
                </c:pt>
                <c:pt idx="1">
                  <c:v>5.7824447751045227E-2</c:v>
                </c:pt>
                <c:pt idx="2">
                  <c:v>4.7417740821838379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1286.0607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5432"/>
        <c:axId val="187505824"/>
      </c:barChart>
      <c:catAx>
        <c:axId val="18750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5824"/>
        <c:crosses val="autoZero"/>
        <c:auto val="1"/>
        <c:lblAlgn val="ctr"/>
        <c:lblOffset val="100"/>
        <c:noMultiLvlLbl val="0"/>
      </c:catAx>
      <c:valAx>
        <c:axId val="18750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26.883879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3864"/>
        <c:axId val="187499552"/>
      </c:barChart>
      <c:catAx>
        <c:axId val="18750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499552"/>
        <c:crosses val="autoZero"/>
        <c:auto val="1"/>
        <c:lblAlgn val="ctr"/>
        <c:lblOffset val="100"/>
        <c:noMultiLvlLbl val="0"/>
      </c:catAx>
      <c:valAx>
        <c:axId val="18749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69.974999999999994</c:v>
                </c:pt>
                <c:pt idx="1">
                  <c:v>11.164999999999999</c:v>
                </c:pt>
                <c:pt idx="2">
                  <c:v>18.859000000000002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7501512"/>
        <c:axId val="187500336"/>
      </c:barChart>
      <c:catAx>
        <c:axId val="18750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0336"/>
        <c:crosses val="autoZero"/>
        <c:auto val="1"/>
        <c:lblAlgn val="ctr"/>
        <c:lblOffset val="100"/>
        <c:noMultiLvlLbl val="0"/>
      </c:catAx>
      <c:valAx>
        <c:axId val="18750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2874.3708000000001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1120"/>
        <c:axId val="187501904"/>
      </c:barChart>
      <c:catAx>
        <c:axId val="18750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1904"/>
        <c:crosses val="autoZero"/>
        <c:auto val="1"/>
        <c:lblAlgn val="ctr"/>
        <c:lblOffset val="100"/>
        <c:noMultiLvlLbl val="0"/>
      </c:catAx>
      <c:valAx>
        <c:axId val="187501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205.90880999999999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2688"/>
        <c:axId val="187504648"/>
      </c:barChart>
      <c:catAx>
        <c:axId val="18750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4648"/>
        <c:crosses val="autoZero"/>
        <c:auto val="1"/>
        <c:lblAlgn val="ctr"/>
        <c:lblOffset val="100"/>
        <c:noMultiLvlLbl val="0"/>
      </c:catAx>
      <c:valAx>
        <c:axId val="187504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881.54845999999998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99688"/>
        <c:axId val="188498904"/>
      </c:barChart>
      <c:catAx>
        <c:axId val="18849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98904"/>
        <c:crosses val="autoZero"/>
        <c:auto val="1"/>
        <c:lblAlgn val="ctr"/>
        <c:lblOffset val="100"/>
        <c:noMultiLvlLbl val="0"/>
      </c:catAx>
      <c:valAx>
        <c:axId val="18849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9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3.7713481999999998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4568"/>
        <c:axId val="186206920"/>
      </c:barChart>
      <c:catAx>
        <c:axId val="18620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6920"/>
        <c:crosses val="autoZero"/>
        <c:auto val="1"/>
        <c:lblAlgn val="ctr"/>
        <c:lblOffset val="100"/>
        <c:noMultiLvlLbl val="0"/>
      </c:catAx>
      <c:valAx>
        <c:axId val="18620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7114.0230000000001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500472"/>
        <c:axId val="188495768"/>
      </c:barChart>
      <c:catAx>
        <c:axId val="18850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95768"/>
        <c:crosses val="autoZero"/>
        <c:auto val="1"/>
        <c:lblAlgn val="ctr"/>
        <c:lblOffset val="100"/>
        <c:noMultiLvlLbl val="0"/>
      </c:catAx>
      <c:valAx>
        <c:axId val="18849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50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17.814115999999999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93808"/>
        <c:axId val="188496944"/>
      </c:barChart>
      <c:catAx>
        <c:axId val="18849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96944"/>
        <c:crosses val="autoZero"/>
        <c:auto val="1"/>
        <c:lblAlgn val="ctr"/>
        <c:lblOffset val="100"/>
        <c:noMultiLvlLbl val="0"/>
      </c:catAx>
      <c:valAx>
        <c:axId val="18849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9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0.52515409999999996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96552"/>
        <c:axId val="188494592"/>
      </c:barChart>
      <c:catAx>
        <c:axId val="18849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94592"/>
        <c:crosses val="autoZero"/>
        <c:auto val="1"/>
        <c:lblAlgn val="ctr"/>
        <c:lblOffset val="100"/>
        <c:noMultiLvlLbl val="0"/>
      </c:catAx>
      <c:valAx>
        <c:axId val="18849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9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448.34246999999999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7312"/>
        <c:axId val="186208096"/>
      </c:barChart>
      <c:catAx>
        <c:axId val="18620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8096"/>
        <c:crosses val="autoZero"/>
        <c:auto val="1"/>
        <c:lblAlgn val="ctr"/>
        <c:lblOffset val="100"/>
        <c:noMultiLvlLbl val="0"/>
      </c:catAx>
      <c:valAx>
        <c:axId val="18620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2.7664833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4176"/>
        <c:axId val="186205352"/>
      </c:barChart>
      <c:catAx>
        <c:axId val="18620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5352"/>
        <c:crosses val="autoZero"/>
        <c:auto val="1"/>
        <c:lblAlgn val="ctr"/>
        <c:lblOffset val="100"/>
        <c:noMultiLvlLbl val="0"/>
      </c:catAx>
      <c:valAx>
        <c:axId val="186205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24.018685999999999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6136"/>
        <c:axId val="186208880"/>
      </c:barChart>
      <c:catAx>
        <c:axId val="186206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8880"/>
        <c:crosses val="autoZero"/>
        <c:auto val="1"/>
        <c:lblAlgn val="ctr"/>
        <c:lblOffset val="100"/>
        <c:noMultiLvlLbl val="0"/>
      </c:catAx>
      <c:valAx>
        <c:axId val="18620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6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0.52515409999999996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9272"/>
        <c:axId val="186210448"/>
      </c:barChart>
      <c:catAx>
        <c:axId val="18620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10448"/>
        <c:crosses val="autoZero"/>
        <c:auto val="1"/>
        <c:lblAlgn val="ctr"/>
        <c:lblOffset val="100"/>
        <c:noMultiLvlLbl val="0"/>
      </c:catAx>
      <c:valAx>
        <c:axId val="18621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534.24699999999996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4584"/>
        <c:axId val="186591840"/>
      </c:barChart>
      <c:catAx>
        <c:axId val="18659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91840"/>
        <c:crosses val="autoZero"/>
        <c:auto val="1"/>
        <c:lblAlgn val="ctr"/>
        <c:lblOffset val="100"/>
        <c:noMultiLvlLbl val="0"/>
      </c:catAx>
      <c:valAx>
        <c:axId val="18659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4.7417740000000004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3800"/>
        <c:axId val="186593408"/>
      </c:barChart>
      <c:catAx>
        <c:axId val="18659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93408"/>
        <c:crosses val="autoZero"/>
        <c:auto val="1"/>
        <c:lblAlgn val="ctr"/>
        <c:lblOffset val="100"/>
        <c:noMultiLvlLbl val="0"/>
      </c:catAx>
      <c:valAx>
        <c:axId val="18659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전복현, ID : H1800226)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12월 15일 08:50:35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2874.3708000000001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117.35463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52.77984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69.974999999999994</v>
      </c>
      <c r="G8" s="59">
        <f>'DRIs DATA 입력'!G8</f>
        <v>11.164999999999999</v>
      </c>
      <c r="H8" s="59">
        <f>'DRIs DATA 입력'!H8</f>
        <v>18.859000000000002</v>
      </c>
      <c r="I8" s="46"/>
      <c r="J8" s="59" t="s">
        <v>216</v>
      </c>
      <c r="K8" s="59">
        <f>'DRIs DATA 입력'!K8</f>
        <v>0.96399999999999997</v>
      </c>
      <c r="L8" s="59">
        <f>'DRIs DATA 입력'!L8</f>
        <v>6.23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1286.0607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26.883879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3.7713481999999998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448.34246999999999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205.90880999999999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1.9347297000000001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2.7664833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24.018685999999999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0.52515409999999996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534.24699999999996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4.7417740000000004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8.259563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53.239449999999998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881.54845999999998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1970.2802999999999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7114.0230000000001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6224.5165999999999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12.850377999999999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523.45123000000001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17.814115999999999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14.374026000000001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1514.3806999999999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5.9512825999999998E-3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8.4463559999999998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131.54167000000001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120.517235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J54" sqref="J54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ht="15" customHeight="1" x14ac:dyDescent="0.3">
      <c r="A1" s="62" t="s">
        <v>281</v>
      </c>
      <c r="B1" s="61" t="s">
        <v>340</v>
      </c>
      <c r="G1" s="62" t="s">
        <v>282</v>
      </c>
      <c r="H1" s="61" t="s">
        <v>341</v>
      </c>
    </row>
    <row r="3" spans="1:33" x14ac:dyDescent="0.3">
      <c r="A3" s="66" t="s">
        <v>283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</row>
    <row r="4" spans="1:33" x14ac:dyDescent="0.3">
      <c r="A4" s="67" t="s">
        <v>284</v>
      </c>
      <c r="B4" s="67"/>
      <c r="C4" s="67"/>
      <c r="E4" s="69" t="s">
        <v>285</v>
      </c>
      <c r="F4" s="70"/>
      <c r="G4" s="70"/>
      <c r="H4" s="71"/>
      <c r="J4" s="69" t="s">
        <v>286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287</v>
      </c>
      <c r="V4" s="67"/>
      <c r="W4" s="67"/>
      <c r="X4" s="67"/>
      <c r="Y4" s="67"/>
      <c r="Z4" s="67"/>
      <c r="AB4" s="67" t="s">
        <v>288</v>
      </c>
      <c r="AC4" s="67"/>
      <c r="AD4" s="67"/>
      <c r="AE4" s="67"/>
      <c r="AF4" s="67"/>
      <c r="AG4" s="67"/>
    </row>
    <row r="5" spans="1:33" x14ac:dyDescent="0.3">
      <c r="A5" s="65"/>
      <c r="B5" s="65" t="s">
        <v>289</v>
      </c>
      <c r="C5" s="65" t="s">
        <v>290</v>
      </c>
      <c r="E5" s="65"/>
      <c r="F5" s="65" t="s">
        <v>50</v>
      </c>
      <c r="G5" s="65" t="s">
        <v>291</v>
      </c>
      <c r="H5" s="65" t="s">
        <v>46</v>
      </c>
      <c r="J5" s="65"/>
      <c r="K5" s="65" t="s">
        <v>292</v>
      </c>
      <c r="L5" s="65" t="s">
        <v>293</v>
      </c>
      <c r="N5" s="65"/>
      <c r="O5" s="65" t="s">
        <v>294</v>
      </c>
      <c r="P5" s="65" t="s">
        <v>295</v>
      </c>
      <c r="Q5" s="65" t="s">
        <v>296</v>
      </c>
      <c r="R5" s="65" t="s">
        <v>297</v>
      </c>
      <c r="S5" s="65" t="s">
        <v>290</v>
      </c>
      <c r="U5" s="65"/>
      <c r="V5" s="65" t="s">
        <v>294</v>
      </c>
      <c r="W5" s="65" t="s">
        <v>295</v>
      </c>
      <c r="X5" s="65" t="s">
        <v>296</v>
      </c>
      <c r="Y5" s="65" t="s">
        <v>297</v>
      </c>
      <c r="Z5" s="65" t="s">
        <v>290</v>
      </c>
      <c r="AB5" s="65"/>
      <c r="AC5" s="65" t="s">
        <v>298</v>
      </c>
      <c r="AD5" s="65" t="s">
        <v>299</v>
      </c>
      <c r="AE5" s="65" t="s">
        <v>288</v>
      </c>
      <c r="AF5" s="65" t="s">
        <v>300</v>
      </c>
      <c r="AG5" s="65" t="s">
        <v>301</v>
      </c>
    </row>
    <row r="6" spans="1:33" x14ac:dyDescent="0.3">
      <c r="A6" s="65" t="s">
        <v>284</v>
      </c>
      <c r="B6" s="65">
        <v>1900</v>
      </c>
      <c r="C6" s="65">
        <v>2874.3708000000001</v>
      </c>
      <c r="E6" s="65" t="s">
        <v>302</v>
      </c>
      <c r="F6" s="65">
        <v>55</v>
      </c>
      <c r="G6" s="65">
        <v>15</v>
      </c>
      <c r="H6" s="65">
        <v>7</v>
      </c>
      <c r="J6" s="65" t="s">
        <v>302</v>
      </c>
      <c r="K6" s="65">
        <v>0.1</v>
      </c>
      <c r="L6" s="65">
        <v>4</v>
      </c>
      <c r="N6" s="65" t="s">
        <v>303</v>
      </c>
      <c r="O6" s="65">
        <v>40</v>
      </c>
      <c r="P6" s="65">
        <v>50</v>
      </c>
      <c r="Q6" s="65">
        <v>0</v>
      </c>
      <c r="R6" s="65">
        <v>0</v>
      </c>
      <c r="S6" s="65">
        <v>117.35463</v>
      </c>
      <c r="U6" s="65" t="s">
        <v>304</v>
      </c>
      <c r="V6" s="65">
        <v>0</v>
      </c>
      <c r="W6" s="65">
        <v>0</v>
      </c>
      <c r="X6" s="65">
        <v>20</v>
      </c>
      <c r="Y6" s="65">
        <v>0</v>
      </c>
      <c r="Z6" s="65">
        <v>52.77984</v>
      </c>
      <c r="AB6" s="65" t="s">
        <v>305</v>
      </c>
      <c r="AC6" s="65">
        <v>1900</v>
      </c>
      <c r="AD6" s="65">
        <v>2874.3708000000001</v>
      </c>
      <c r="AE6" s="65">
        <v>579.9774169921875</v>
      </c>
      <c r="AF6" s="65">
        <v>144.99435</v>
      </c>
      <c r="AG6" s="65">
        <v>20.177543098553411</v>
      </c>
    </row>
    <row r="7" spans="1:33" x14ac:dyDescent="0.3">
      <c r="E7" s="65" t="s">
        <v>306</v>
      </c>
      <c r="F7" s="65">
        <v>65</v>
      </c>
      <c r="G7" s="65">
        <v>30</v>
      </c>
      <c r="H7" s="65">
        <v>20</v>
      </c>
      <c r="J7" s="65" t="s">
        <v>306</v>
      </c>
      <c r="K7" s="65">
        <v>1</v>
      </c>
      <c r="L7" s="65">
        <v>10</v>
      </c>
    </row>
    <row r="8" spans="1:33" x14ac:dyDescent="0.3">
      <c r="E8" s="65" t="s">
        <v>307</v>
      </c>
      <c r="F8" s="65">
        <v>69.974999999999994</v>
      </c>
      <c r="G8" s="65">
        <v>11.164999999999999</v>
      </c>
      <c r="H8" s="65">
        <v>18.859000000000002</v>
      </c>
      <c r="J8" s="65" t="s">
        <v>307</v>
      </c>
      <c r="K8" s="65">
        <v>0.96399999999999997</v>
      </c>
      <c r="L8" s="65">
        <v>6.23</v>
      </c>
    </row>
    <row r="13" spans="1:33" x14ac:dyDescent="0.3">
      <c r="A13" s="66" t="s">
        <v>308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33" x14ac:dyDescent="0.3">
      <c r="A14" s="67" t="s">
        <v>309</v>
      </c>
      <c r="B14" s="67"/>
      <c r="C14" s="67"/>
      <c r="D14" s="67"/>
      <c r="E14" s="67"/>
      <c r="F14" s="67"/>
      <c r="H14" s="67" t="s">
        <v>310</v>
      </c>
      <c r="I14" s="67"/>
      <c r="J14" s="67"/>
      <c r="K14" s="67"/>
      <c r="L14" s="67"/>
      <c r="M14" s="67"/>
      <c r="O14" s="67" t="s">
        <v>311</v>
      </c>
      <c r="P14" s="67"/>
      <c r="Q14" s="67"/>
      <c r="R14" s="67"/>
      <c r="S14" s="67"/>
      <c r="T14" s="67"/>
      <c r="V14" s="67" t="s">
        <v>312</v>
      </c>
      <c r="W14" s="67"/>
      <c r="X14" s="67"/>
      <c r="Y14" s="67"/>
      <c r="Z14" s="67"/>
      <c r="AA14" s="67"/>
    </row>
    <row r="15" spans="1:33" x14ac:dyDescent="0.3">
      <c r="A15" s="65"/>
      <c r="B15" s="65" t="s">
        <v>294</v>
      </c>
      <c r="C15" s="65" t="s">
        <v>295</v>
      </c>
      <c r="D15" s="65" t="s">
        <v>296</v>
      </c>
      <c r="E15" s="65" t="s">
        <v>297</v>
      </c>
      <c r="F15" s="65" t="s">
        <v>290</v>
      </c>
      <c r="H15" s="65"/>
      <c r="I15" s="65" t="s">
        <v>294</v>
      </c>
      <c r="J15" s="65" t="s">
        <v>295</v>
      </c>
      <c r="K15" s="65" t="s">
        <v>296</v>
      </c>
      <c r="L15" s="65" t="s">
        <v>297</v>
      </c>
      <c r="M15" s="65" t="s">
        <v>290</v>
      </c>
      <c r="O15" s="65"/>
      <c r="P15" s="65" t="s">
        <v>294</v>
      </c>
      <c r="Q15" s="65" t="s">
        <v>295</v>
      </c>
      <c r="R15" s="65" t="s">
        <v>296</v>
      </c>
      <c r="S15" s="65" t="s">
        <v>297</v>
      </c>
      <c r="T15" s="65" t="s">
        <v>290</v>
      </c>
      <c r="V15" s="65"/>
      <c r="W15" s="65" t="s">
        <v>294</v>
      </c>
      <c r="X15" s="65" t="s">
        <v>295</v>
      </c>
      <c r="Y15" s="65" t="s">
        <v>296</v>
      </c>
      <c r="Z15" s="65" t="s">
        <v>297</v>
      </c>
      <c r="AA15" s="65" t="s">
        <v>290</v>
      </c>
    </row>
    <row r="16" spans="1:33" x14ac:dyDescent="0.3">
      <c r="A16" s="65" t="s">
        <v>313</v>
      </c>
      <c r="B16" s="65">
        <v>450</v>
      </c>
      <c r="C16" s="65">
        <v>650</v>
      </c>
      <c r="D16" s="65">
        <v>0</v>
      </c>
      <c r="E16" s="65">
        <v>3000</v>
      </c>
      <c r="F16" s="65">
        <v>1286.0607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26.883879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3.7713481999999998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448.34246999999999</v>
      </c>
    </row>
    <row r="23" spans="1:62" x14ac:dyDescent="0.3">
      <c r="A23" s="66" t="s">
        <v>314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315</v>
      </c>
      <c r="B24" s="67"/>
      <c r="C24" s="67"/>
      <c r="D24" s="67"/>
      <c r="E24" s="67"/>
      <c r="F24" s="67"/>
      <c r="H24" s="67" t="s">
        <v>316</v>
      </c>
      <c r="I24" s="67"/>
      <c r="J24" s="67"/>
      <c r="K24" s="67"/>
      <c r="L24" s="67"/>
      <c r="M24" s="67"/>
      <c r="O24" s="67" t="s">
        <v>317</v>
      </c>
      <c r="P24" s="67"/>
      <c r="Q24" s="67"/>
      <c r="R24" s="67"/>
      <c r="S24" s="67"/>
      <c r="T24" s="67"/>
      <c r="V24" s="67" t="s">
        <v>318</v>
      </c>
      <c r="W24" s="67"/>
      <c r="X24" s="67"/>
      <c r="Y24" s="67"/>
      <c r="Z24" s="67"/>
      <c r="AA24" s="67"/>
      <c r="AC24" s="67" t="s">
        <v>319</v>
      </c>
      <c r="AD24" s="67"/>
      <c r="AE24" s="67"/>
      <c r="AF24" s="67"/>
      <c r="AG24" s="67"/>
      <c r="AH24" s="67"/>
      <c r="AJ24" s="67" t="s">
        <v>320</v>
      </c>
      <c r="AK24" s="67"/>
      <c r="AL24" s="67"/>
      <c r="AM24" s="67"/>
      <c r="AN24" s="67"/>
      <c r="AO24" s="67"/>
      <c r="AQ24" s="67" t="s">
        <v>321</v>
      </c>
      <c r="AR24" s="67"/>
      <c r="AS24" s="67"/>
      <c r="AT24" s="67"/>
      <c r="AU24" s="67"/>
      <c r="AV24" s="67"/>
      <c r="AX24" s="67" t="s">
        <v>322</v>
      </c>
      <c r="AY24" s="67"/>
      <c r="AZ24" s="67"/>
      <c r="BA24" s="67"/>
      <c r="BB24" s="67"/>
      <c r="BC24" s="67"/>
      <c r="BE24" s="67" t="s">
        <v>323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294</v>
      </c>
      <c r="C25" s="65" t="s">
        <v>295</v>
      </c>
      <c r="D25" s="65" t="s">
        <v>296</v>
      </c>
      <c r="E25" s="65" t="s">
        <v>297</v>
      </c>
      <c r="F25" s="65" t="s">
        <v>290</v>
      </c>
      <c r="H25" s="65"/>
      <c r="I25" s="65" t="s">
        <v>294</v>
      </c>
      <c r="J25" s="65" t="s">
        <v>295</v>
      </c>
      <c r="K25" s="65" t="s">
        <v>296</v>
      </c>
      <c r="L25" s="65" t="s">
        <v>297</v>
      </c>
      <c r="M25" s="65" t="s">
        <v>290</v>
      </c>
      <c r="O25" s="65"/>
      <c r="P25" s="65" t="s">
        <v>294</v>
      </c>
      <c r="Q25" s="65" t="s">
        <v>295</v>
      </c>
      <c r="R25" s="65" t="s">
        <v>296</v>
      </c>
      <c r="S25" s="65" t="s">
        <v>297</v>
      </c>
      <c r="T25" s="65" t="s">
        <v>290</v>
      </c>
      <c r="V25" s="65"/>
      <c r="W25" s="65" t="s">
        <v>294</v>
      </c>
      <c r="X25" s="65" t="s">
        <v>295</v>
      </c>
      <c r="Y25" s="65" t="s">
        <v>296</v>
      </c>
      <c r="Z25" s="65" t="s">
        <v>297</v>
      </c>
      <c r="AA25" s="65" t="s">
        <v>290</v>
      </c>
      <c r="AC25" s="65"/>
      <c r="AD25" s="65" t="s">
        <v>294</v>
      </c>
      <c r="AE25" s="65" t="s">
        <v>295</v>
      </c>
      <c r="AF25" s="65" t="s">
        <v>296</v>
      </c>
      <c r="AG25" s="65" t="s">
        <v>297</v>
      </c>
      <c r="AH25" s="65" t="s">
        <v>290</v>
      </c>
      <c r="AJ25" s="65"/>
      <c r="AK25" s="65" t="s">
        <v>294</v>
      </c>
      <c r="AL25" s="65" t="s">
        <v>295</v>
      </c>
      <c r="AM25" s="65" t="s">
        <v>296</v>
      </c>
      <c r="AN25" s="65" t="s">
        <v>297</v>
      </c>
      <c r="AO25" s="65" t="s">
        <v>290</v>
      </c>
      <c r="AQ25" s="65"/>
      <c r="AR25" s="65" t="s">
        <v>294</v>
      </c>
      <c r="AS25" s="65" t="s">
        <v>295</v>
      </c>
      <c r="AT25" s="65" t="s">
        <v>296</v>
      </c>
      <c r="AU25" s="65" t="s">
        <v>297</v>
      </c>
      <c r="AV25" s="65" t="s">
        <v>290</v>
      </c>
      <c r="AX25" s="65"/>
      <c r="AY25" s="65" t="s">
        <v>294</v>
      </c>
      <c r="AZ25" s="65" t="s">
        <v>295</v>
      </c>
      <c r="BA25" s="65" t="s">
        <v>296</v>
      </c>
      <c r="BB25" s="65" t="s">
        <v>297</v>
      </c>
      <c r="BC25" s="65" t="s">
        <v>290</v>
      </c>
      <c r="BE25" s="65"/>
      <c r="BF25" s="65" t="s">
        <v>294</v>
      </c>
      <c r="BG25" s="65" t="s">
        <v>295</v>
      </c>
      <c r="BH25" s="65" t="s">
        <v>296</v>
      </c>
      <c r="BI25" s="65" t="s">
        <v>297</v>
      </c>
      <c r="BJ25" s="65" t="s">
        <v>290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205.90880999999999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1.9347297000000001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2.7664833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24.018685999999999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0.52515409999999996</v>
      </c>
      <c r="AJ26" s="65" t="s">
        <v>324</v>
      </c>
      <c r="AK26" s="65">
        <v>320</v>
      </c>
      <c r="AL26" s="65">
        <v>400</v>
      </c>
      <c r="AM26" s="65">
        <v>0</v>
      </c>
      <c r="AN26" s="65">
        <v>1000</v>
      </c>
      <c r="AO26" s="65">
        <v>534.24699999999996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4.7417740000000004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8.259563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53.239449999999998</v>
      </c>
    </row>
    <row r="33" spans="1:62" x14ac:dyDescent="0.3">
      <c r="A33" s="66" t="s">
        <v>276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">
      <c r="A34" s="67" t="s">
        <v>177</v>
      </c>
      <c r="B34" s="67"/>
      <c r="C34" s="67"/>
      <c r="D34" s="67"/>
      <c r="E34" s="67"/>
      <c r="F34" s="67"/>
      <c r="H34" s="67" t="s">
        <v>325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277</v>
      </c>
      <c r="W34" s="67"/>
      <c r="X34" s="67"/>
      <c r="Y34" s="67"/>
      <c r="Z34" s="67"/>
      <c r="AA34" s="67"/>
      <c r="AC34" s="67" t="s">
        <v>326</v>
      </c>
      <c r="AD34" s="67"/>
      <c r="AE34" s="67"/>
      <c r="AF34" s="67"/>
      <c r="AG34" s="67"/>
      <c r="AH34" s="67"/>
      <c r="AJ34" s="67" t="s">
        <v>327</v>
      </c>
      <c r="AK34" s="67"/>
      <c r="AL34" s="67"/>
      <c r="AM34" s="67"/>
      <c r="AN34" s="67"/>
      <c r="AO34" s="67"/>
    </row>
    <row r="35" spans="1:62" ht="33" x14ac:dyDescent="0.3">
      <c r="A35" s="65"/>
      <c r="B35" s="65" t="s">
        <v>294</v>
      </c>
      <c r="C35" s="65" t="s">
        <v>295</v>
      </c>
      <c r="D35" s="65" t="s">
        <v>296</v>
      </c>
      <c r="E35" s="65" t="s">
        <v>297</v>
      </c>
      <c r="F35" s="65" t="s">
        <v>290</v>
      </c>
      <c r="H35" s="65"/>
      <c r="I35" s="65" t="s">
        <v>294</v>
      </c>
      <c r="J35" s="65" t="s">
        <v>295</v>
      </c>
      <c r="K35" s="65" t="s">
        <v>296</v>
      </c>
      <c r="L35" s="65" t="s">
        <v>297</v>
      </c>
      <c r="M35" s="65" t="s">
        <v>290</v>
      </c>
      <c r="O35" s="65"/>
      <c r="P35" s="65" t="s">
        <v>294</v>
      </c>
      <c r="Q35" s="65" t="s">
        <v>295</v>
      </c>
      <c r="R35" s="65" t="s">
        <v>296</v>
      </c>
      <c r="S35" s="64" t="s">
        <v>328</v>
      </c>
      <c r="T35" s="65" t="s">
        <v>290</v>
      </c>
      <c r="V35" s="65"/>
      <c r="W35" s="65" t="s">
        <v>294</v>
      </c>
      <c r="X35" s="65" t="s">
        <v>295</v>
      </c>
      <c r="Y35" s="65" t="s">
        <v>296</v>
      </c>
      <c r="Z35" s="65" t="s">
        <v>297</v>
      </c>
      <c r="AA35" s="65" t="s">
        <v>290</v>
      </c>
      <c r="AC35" s="65"/>
      <c r="AD35" s="65" t="s">
        <v>294</v>
      </c>
      <c r="AE35" s="65" t="s">
        <v>295</v>
      </c>
      <c r="AF35" s="65" t="s">
        <v>296</v>
      </c>
      <c r="AG35" s="65" t="s">
        <v>297</v>
      </c>
      <c r="AH35" s="65" t="s">
        <v>290</v>
      </c>
      <c r="AJ35" s="65"/>
      <c r="AK35" s="65" t="s">
        <v>294</v>
      </c>
      <c r="AL35" s="65" t="s">
        <v>295</v>
      </c>
      <c r="AM35" s="65" t="s">
        <v>296</v>
      </c>
      <c r="AN35" s="65" t="s">
        <v>297</v>
      </c>
      <c r="AO35" s="65" t="s">
        <v>290</v>
      </c>
    </row>
    <row r="36" spans="1:62" x14ac:dyDescent="0.3">
      <c r="A36" s="65" t="s">
        <v>17</v>
      </c>
      <c r="B36" s="65">
        <v>550</v>
      </c>
      <c r="C36" s="65">
        <v>700</v>
      </c>
      <c r="D36" s="65">
        <v>0</v>
      </c>
      <c r="E36" s="65">
        <v>2500</v>
      </c>
      <c r="F36" s="65">
        <v>881.54845999999998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1970.2802999999999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2300</v>
      </c>
      <c r="T36" s="65">
        <v>7114.0230000000001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6224.5165999999999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12.850377999999999</v>
      </c>
      <c r="AJ36" s="65" t="s">
        <v>22</v>
      </c>
      <c r="AK36" s="65">
        <v>240</v>
      </c>
      <c r="AL36" s="65">
        <v>280</v>
      </c>
      <c r="AM36" s="65">
        <v>0</v>
      </c>
      <c r="AN36" s="65">
        <v>350</v>
      </c>
      <c r="AO36" s="65">
        <v>523.45123000000001</v>
      </c>
    </row>
    <row r="43" spans="1:62" x14ac:dyDescent="0.3">
      <c r="A43" s="66" t="s">
        <v>278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2" x14ac:dyDescent="0.3">
      <c r="A44" s="67" t="s">
        <v>329</v>
      </c>
      <c r="B44" s="67"/>
      <c r="C44" s="67"/>
      <c r="D44" s="67"/>
      <c r="E44" s="67"/>
      <c r="F44" s="67"/>
      <c r="H44" s="67" t="s">
        <v>330</v>
      </c>
      <c r="I44" s="67"/>
      <c r="J44" s="67"/>
      <c r="K44" s="67"/>
      <c r="L44" s="67"/>
      <c r="M44" s="67"/>
      <c r="O44" s="67" t="s">
        <v>331</v>
      </c>
      <c r="P44" s="67"/>
      <c r="Q44" s="67"/>
      <c r="R44" s="67"/>
      <c r="S44" s="67"/>
      <c r="T44" s="67"/>
      <c r="V44" s="67" t="s">
        <v>332</v>
      </c>
      <c r="W44" s="67"/>
      <c r="X44" s="67"/>
      <c r="Y44" s="67"/>
      <c r="Z44" s="67"/>
      <c r="AA44" s="67"/>
      <c r="AC44" s="67" t="s">
        <v>279</v>
      </c>
      <c r="AD44" s="67"/>
      <c r="AE44" s="67"/>
      <c r="AF44" s="67"/>
      <c r="AG44" s="67"/>
      <c r="AH44" s="67"/>
      <c r="AJ44" s="67" t="s">
        <v>333</v>
      </c>
      <c r="AK44" s="67"/>
      <c r="AL44" s="67"/>
      <c r="AM44" s="67"/>
      <c r="AN44" s="67"/>
      <c r="AO44" s="67"/>
      <c r="AQ44" s="67" t="s">
        <v>280</v>
      </c>
      <c r="AR44" s="67"/>
      <c r="AS44" s="67"/>
      <c r="AT44" s="67"/>
      <c r="AU44" s="67"/>
      <c r="AV44" s="67"/>
      <c r="AX44" s="67" t="s">
        <v>334</v>
      </c>
      <c r="AY44" s="67"/>
      <c r="AZ44" s="67"/>
      <c r="BA44" s="67"/>
      <c r="BB44" s="67"/>
      <c r="BC44" s="67"/>
      <c r="BE44" s="67" t="s">
        <v>335</v>
      </c>
      <c r="BF44" s="67"/>
      <c r="BG44" s="67"/>
      <c r="BH44" s="67"/>
      <c r="BI44" s="67"/>
      <c r="BJ44" s="67"/>
    </row>
    <row r="45" spans="1:62" x14ac:dyDescent="0.3">
      <c r="A45" s="65"/>
      <c r="B45" s="65" t="s">
        <v>294</v>
      </c>
      <c r="C45" s="65" t="s">
        <v>295</v>
      </c>
      <c r="D45" s="65" t="s">
        <v>296</v>
      </c>
      <c r="E45" s="65" t="s">
        <v>297</v>
      </c>
      <c r="F45" s="65" t="s">
        <v>290</v>
      </c>
      <c r="H45" s="65"/>
      <c r="I45" s="65" t="s">
        <v>294</v>
      </c>
      <c r="J45" s="65" t="s">
        <v>295</v>
      </c>
      <c r="K45" s="65" t="s">
        <v>296</v>
      </c>
      <c r="L45" s="65" t="s">
        <v>297</v>
      </c>
      <c r="M45" s="65" t="s">
        <v>290</v>
      </c>
      <c r="O45" s="65"/>
      <c r="P45" s="65" t="s">
        <v>294</v>
      </c>
      <c r="Q45" s="65" t="s">
        <v>295</v>
      </c>
      <c r="R45" s="65" t="s">
        <v>296</v>
      </c>
      <c r="S45" s="65" t="s">
        <v>297</v>
      </c>
      <c r="T45" s="65" t="s">
        <v>290</v>
      </c>
      <c r="V45" s="65"/>
      <c r="W45" s="65" t="s">
        <v>294</v>
      </c>
      <c r="X45" s="65" t="s">
        <v>295</v>
      </c>
      <c r="Y45" s="65" t="s">
        <v>296</v>
      </c>
      <c r="Z45" s="65" t="s">
        <v>297</v>
      </c>
      <c r="AA45" s="65" t="s">
        <v>290</v>
      </c>
      <c r="AC45" s="65"/>
      <c r="AD45" s="65" t="s">
        <v>294</v>
      </c>
      <c r="AE45" s="65" t="s">
        <v>295</v>
      </c>
      <c r="AF45" s="65" t="s">
        <v>296</v>
      </c>
      <c r="AG45" s="65" t="s">
        <v>297</v>
      </c>
      <c r="AH45" s="65" t="s">
        <v>290</v>
      </c>
      <c r="AJ45" s="65"/>
      <c r="AK45" s="65" t="s">
        <v>294</v>
      </c>
      <c r="AL45" s="65" t="s">
        <v>295</v>
      </c>
      <c r="AM45" s="65" t="s">
        <v>296</v>
      </c>
      <c r="AN45" s="65" t="s">
        <v>297</v>
      </c>
      <c r="AO45" s="65" t="s">
        <v>290</v>
      </c>
      <c r="AQ45" s="65"/>
      <c r="AR45" s="65" t="s">
        <v>294</v>
      </c>
      <c r="AS45" s="65" t="s">
        <v>295</v>
      </c>
      <c r="AT45" s="65" t="s">
        <v>296</v>
      </c>
      <c r="AU45" s="65" t="s">
        <v>297</v>
      </c>
      <c r="AV45" s="65" t="s">
        <v>290</v>
      </c>
      <c r="AX45" s="65"/>
      <c r="AY45" s="65" t="s">
        <v>294</v>
      </c>
      <c r="AZ45" s="65" t="s">
        <v>295</v>
      </c>
      <c r="BA45" s="65" t="s">
        <v>296</v>
      </c>
      <c r="BB45" s="65" t="s">
        <v>297</v>
      </c>
      <c r="BC45" s="65" t="s">
        <v>290</v>
      </c>
      <c r="BE45" s="65"/>
      <c r="BF45" s="65" t="s">
        <v>294</v>
      </c>
      <c r="BG45" s="65" t="s">
        <v>295</v>
      </c>
      <c r="BH45" s="65" t="s">
        <v>296</v>
      </c>
      <c r="BI45" s="65" t="s">
        <v>297</v>
      </c>
      <c r="BJ45" s="65" t="s">
        <v>290</v>
      </c>
    </row>
    <row r="46" spans="1:62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17.814115999999999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14.374026000000001</v>
      </c>
      <c r="O46" s="65" t="s">
        <v>336</v>
      </c>
      <c r="P46" s="65">
        <v>500</v>
      </c>
      <c r="Q46" s="65">
        <v>650</v>
      </c>
      <c r="R46" s="65">
        <v>0</v>
      </c>
      <c r="S46" s="65">
        <v>10000</v>
      </c>
      <c r="T46" s="65">
        <v>1514.3806999999999</v>
      </c>
      <c r="V46" s="65" t="s">
        <v>29</v>
      </c>
      <c r="W46" s="65">
        <v>0</v>
      </c>
      <c r="X46" s="65">
        <v>0</v>
      </c>
      <c r="Y46" s="65">
        <v>2.7</v>
      </c>
      <c r="Z46" s="65">
        <v>10</v>
      </c>
      <c r="AA46" s="65">
        <v>5.9512825999999998E-3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8.4463559999999998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131.54167000000001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120.517235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9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D24" sqref="D24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342</v>
      </c>
      <c r="B2" s="61" t="s">
        <v>343</v>
      </c>
      <c r="C2" s="61" t="s">
        <v>339</v>
      </c>
      <c r="D2" s="61">
        <v>44</v>
      </c>
      <c r="E2" s="61">
        <v>2874.370849609375</v>
      </c>
      <c r="F2" s="61">
        <v>435.42776489257813</v>
      </c>
      <c r="G2" s="61">
        <v>69.475669860839844</v>
      </c>
      <c r="H2" s="61">
        <v>27.955192565917969</v>
      </c>
      <c r="I2" s="61">
        <v>41.520473480224609</v>
      </c>
      <c r="J2" s="61">
        <v>117.35462951660156</v>
      </c>
      <c r="K2" s="61">
        <v>55.410594940185547</v>
      </c>
      <c r="L2" s="61">
        <v>61.944038391113281</v>
      </c>
      <c r="M2" s="61">
        <v>52.779838562011719</v>
      </c>
      <c r="N2" s="61">
        <v>12.154187202453613</v>
      </c>
      <c r="O2" s="61">
        <v>32.089736938476563</v>
      </c>
      <c r="P2" s="61">
        <v>144.99435424804688</v>
      </c>
      <c r="Q2" s="61">
        <v>45.673282623291016</v>
      </c>
      <c r="R2" s="61">
        <v>39.155876159667969</v>
      </c>
      <c r="S2" s="61">
        <v>43.747943878173828</v>
      </c>
      <c r="T2" s="61">
        <v>2.3494589328765869</v>
      </c>
      <c r="U2" s="61">
        <v>9.8230247497558594</v>
      </c>
      <c r="V2" s="61">
        <v>0.12495804578065872</v>
      </c>
      <c r="W2" s="61">
        <v>2092.095458984375</v>
      </c>
      <c r="X2" s="61">
        <v>37.488258361816406</v>
      </c>
      <c r="Y2" s="61">
        <v>718.91864013671875</v>
      </c>
      <c r="Z2" s="61">
        <v>1286.0606689453125</v>
      </c>
      <c r="AA2" s="61">
        <v>151.7747802734375</v>
      </c>
      <c r="AB2" s="61">
        <v>6805.71875</v>
      </c>
      <c r="AC2" s="61">
        <v>3.771348237991333</v>
      </c>
      <c r="AD2" s="61">
        <v>5.4544550366699696E-3</v>
      </c>
      <c r="AE2" s="61">
        <v>3.7377231121063232</v>
      </c>
      <c r="AF2" s="61">
        <v>26.883878707885742</v>
      </c>
      <c r="AG2" s="61">
        <v>9.4544515609741211</v>
      </c>
      <c r="AH2" s="61">
        <v>7.6589007377624512</v>
      </c>
      <c r="AI2" s="61">
        <v>0.29535037279129028</v>
      </c>
      <c r="AJ2" s="61">
        <v>14.414472579956055</v>
      </c>
      <c r="AK2" s="61">
        <v>4.4154176712036133</v>
      </c>
      <c r="AL2" s="61">
        <v>0.22374463081359863</v>
      </c>
      <c r="AM2" s="61">
        <v>0.13708831369876862</v>
      </c>
      <c r="AN2" s="61">
        <v>0.19866012036800385</v>
      </c>
      <c r="AO2" s="61">
        <v>4.5448444783687592E-2</v>
      </c>
      <c r="AP2" s="61">
        <v>448.34246826171875</v>
      </c>
      <c r="AQ2" s="61">
        <v>408.564697265625</v>
      </c>
      <c r="AR2" s="61">
        <v>6.8536086082458496</v>
      </c>
      <c r="AS2" s="61">
        <v>205.9088134765625</v>
      </c>
      <c r="AT2" s="61">
        <v>1.9347296953201294</v>
      </c>
      <c r="AU2" s="61">
        <v>2.7664833068847656</v>
      </c>
      <c r="AV2" s="61">
        <v>24.018686294555664</v>
      </c>
      <c r="AW2" s="61">
        <v>22.517864227294922</v>
      </c>
      <c r="AX2" s="61">
        <v>2.7625844478607178</v>
      </c>
      <c r="AY2" s="61">
        <v>7.1917805671691895</v>
      </c>
      <c r="AZ2" s="61">
        <v>0.52515411376953125</v>
      </c>
      <c r="BA2" s="61">
        <v>534.24700927734375</v>
      </c>
      <c r="BB2" s="61">
        <v>458.6497802734375</v>
      </c>
      <c r="BC2" s="61">
        <v>5.7824447751045227E-2</v>
      </c>
      <c r="BD2" s="61">
        <v>4.7417740821838379</v>
      </c>
      <c r="BE2" s="61">
        <v>8.2595634460449219</v>
      </c>
      <c r="BF2" s="61">
        <v>53.239448547363281</v>
      </c>
      <c r="BG2" s="61">
        <v>0.33320146799087524</v>
      </c>
      <c r="BH2" s="61">
        <v>881.5484619140625</v>
      </c>
      <c r="BI2" s="61">
        <v>567.05303955078125</v>
      </c>
      <c r="BJ2" s="61">
        <v>314.49542236328125</v>
      </c>
      <c r="BK2" s="61">
        <v>1970.2802734375</v>
      </c>
      <c r="BL2" s="61">
        <v>7114.02294921875</v>
      </c>
      <c r="BM2" s="61">
        <v>12.850378036499023</v>
      </c>
      <c r="BN2" s="61">
        <v>6224.5166015625</v>
      </c>
      <c r="BO2" s="61">
        <v>523.45123291015625</v>
      </c>
      <c r="BP2" s="61">
        <v>17.814115524291992</v>
      </c>
      <c r="BQ2" s="61">
        <v>12.217226982116699</v>
      </c>
      <c r="BR2" s="61">
        <v>5.5968875885009766</v>
      </c>
      <c r="BS2" s="61">
        <v>14.374026298522949</v>
      </c>
      <c r="BT2" s="61">
        <v>1514.3807373046875</v>
      </c>
      <c r="BU2" s="61">
        <v>5.9512825682759285E-3</v>
      </c>
      <c r="BV2" s="61">
        <v>8.4463558197021484</v>
      </c>
      <c r="BW2" s="61">
        <v>131.54167175292969</v>
      </c>
      <c r="BX2" s="61">
        <v>120.51723480224609</v>
      </c>
      <c r="BY2" s="61">
        <v>0</v>
      </c>
      <c r="BZ2" s="61">
        <v>155.911376953125</v>
      </c>
      <c r="CA2" s="61">
        <v>317.02294921875</v>
      </c>
      <c r="CB2" s="61">
        <v>61.903915405273438</v>
      </c>
      <c r="CC2" s="61">
        <v>18.882789611816406</v>
      </c>
      <c r="CD2" s="61">
        <v>17.568996429443359</v>
      </c>
      <c r="CE2" s="61">
        <v>25.065563201904297</v>
      </c>
      <c r="CF2" s="61">
        <v>21.867727279663086</v>
      </c>
      <c r="CG2" s="61">
        <v>3.5736753940582275</v>
      </c>
      <c r="CH2" s="61">
        <v>21.487577438354492</v>
      </c>
      <c r="CI2" s="61">
        <v>7.7401816844940186E-2</v>
      </c>
      <c r="CJ2" s="61">
        <v>6.6578030586242676E-2</v>
      </c>
      <c r="CK2" s="61">
        <v>0.28075823187828064</v>
      </c>
      <c r="CL2" s="61">
        <v>0.25168991088867188</v>
      </c>
      <c r="CM2" s="61">
        <v>3.1920001492835581E-4</v>
      </c>
      <c r="CN2" s="61">
        <v>1.5580580234527588</v>
      </c>
      <c r="CO2" s="61">
        <v>2.7407966554164886E-3</v>
      </c>
      <c r="CP2" s="61">
        <v>1.267225980758667</v>
      </c>
      <c r="CQ2" s="61">
        <v>2.5219263508915901E-2</v>
      </c>
      <c r="CR2" s="61">
        <v>3.4690830856561661E-2</v>
      </c>
      <c r="CS2" s="61">
        <v>10.436854362487793</v>
      </c>
      <c r="CT2" s="61">
        <v>0.39016154408454895</v>
      </c>
      <c r="CU2" s="61">
        <v>8.5676215589046478E-2</v>
      </c>
      <c r="CV2" s="61">
        <v>3.7582739605568349E-4</v>
      </c>
      <c r="CW2" s="61">
        <v>4.2704968452453613</v>
      </c>
      <c r="CX2" s="61">
        <v>16.201988220214844</v>
      </c>
      <c r="CY2" s="61">
        <v>0.708515465259552</v>
      </c>
      <c r="CZ2" s="61">
        <v>19.767877578735352</v>
      </c>
      <c r="DA2" s="61">
        <v>2.1014032363891602</v>
      </c>
      <c r="DB2" s="61">
        <v>1.5862202644348145</v>
      </c>
      <c r="DC2" s="61">
        <v>2.5409999437897568E-8</v>
      </c>
      <c r="DD2" s="61">
        <v>0.16955967247486115</v>
      </c>
      <c r="DE2" s="61">
        <v>0.21456807851791382</v>
      </c>
      <c r="DF2" s="61">
        <v>4.2675070464611053E-2</v>
      </c>
      <c r="DG2" s="61">
        <v>8.1948833540081978E-3</v>
      </c>
      <c r="DH2" s="61">
        <v>2.0574957132339478E-2</v>
      </c>
      <c r="DI2" s="61">
        <v>1.6170000449733379E-8</v>
      </c>
      <c r="DJ2" s="61">
        <v>6.5608061850070953E-2</v>
      </c>
      <c r="DK2" s="61">
        <v>0.48612430691719055</v>
      </c>
      <c r="DL2" s="61">
        <v>1.2852868996560574E-2</v>
      </c>
      <c r="DM2" s="61">
        <v>0.1659112423658371</v>
      </c>
      <c r="DN2" s="61">
        <v>8.6666429415345192E-3</v>
      </c>
      <c r="DO2" s="61">
        <v>4.7293789684772491E-3</v>
      </c>
      <c r="DP2" s="61">
        <v>2.0444858819246292E-2</v>
      </c>
      <c r="DQ2" s="61">
        <v>7.6229994760979025E-8</v>
      </c>
      <c r="DR2" s="61">
        <v>0.95770984888076782</v>
      </c>
      <c r="DS2" s="61">
        <v>0.11673708260059357</v>
      </c>
      <c r="DT2" s="61">
        <v>8.5912004113197327E-2</v>
      </c>
      <c r="DU2" s="61">
        <v>1.5097568742930889E-2</v>
      </c>
      <c r="DV2" s="61">
        <v>0.39066976308822632</v>
      </c>
      <c r="DW2" s="61">
        <v>0.10556943714618683</v>
      </c>
      <c r="DX2" s="61">
        <v>0.1594545841217041</v>
      </c>
      <c r="DY2" s="61">
        <v>0.12504884600639343</v>
      </c>
      <c r="DZ2" s="61">
        <v>72641.90625</v>
      </c>
      <c r="EA2" s="61">
        <v>33113.41796875</v>
      </c>
      <c r="EB2" s="61">
        <v>39528.484375</v>
      </c>
      <c r="EC2" s="61">
        <v>3304.35791015625</v>
      </c>
      <c r="ED2" s="61">
        <v>5849.5615234375</v>
      </c>
      <c r="EE2" s="61">
        <v>4162.14404296875</v>
      </c>
      <c r="EF2" s="61">
        <v>1451.718994140625</v>
      </c>
      <c r="EG2" s="61">
        <v>3528.861328125</v>
      </c>
      <c r="EH2" s="61">
        <v>3041.74462890625</v>
      </c>
      <c r="EI2" s="61">
        <v>742.27374267578125</v>
      </c>
      <c r="EJ2" s="61">
        <v>3998.897216796875</v>
      </c>
      <c r="EK2" s="61">
        <v>2090.548828125</v>
      </c>
      <c r="EL2" s="61">
        <v>4943.31201171875</v>
      </c>
      <c r="EM2" s="61">
        <v>2382.13037109375</v>
      </c>
      <c r="EN2" s="61">
        <v>965.97161865234375</v>
      </c>
      <c r="EO2" s="61">
        <v>4138.29296875</v>
      </c>
      <c r="EP2" s="61">
        <v>8313.998046875</v>
      </c>
      <c r="EQ2" s="61">
        <v>12839.23828125</v>
      </c>
      <c r="ER2" s="61">
        <v>3044.36083984375</v>
      </c>
      <c r="ES2" s="61">
        <v>4149.29345703125</v>
      </c>
      <c r="ET2" s="61">
        <v>3445.9951171875</v>
      </c>
      <c r="EU2" s="61">
        <v>249.20323181152344</v>
      </c>
      <c r="EV2" s="61">
        <v>2417.6904296875</v>
      </c>
      <c r="EW2" s="61">
        <v>6653.265625</v>
      </c>
      <c r="EX2" s="61">
        <v>13152.81640625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534.24700927734375</v>
      </c>
      <c r="B6">
        <f>BB2</f>
        <v>458.6497802734375</v>
      </c>
      <c r="C6">
        <f>BC2</f>
        <v>5.7824447751045227E-2</v>
      </c>
      <c r="D6">
        <f>BD2</f>
        <v>4.7417740821838379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8" sqref="K1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28940</v>
      </c>
      <c r="C2" s="56">
        <f ca="1">YEAR(TODAY())-YEAR(B2)+IF(TODAY()&gt;=DATE(YEAR(TODAY()),MONTH(B2),DAY(B2)),0,-1)</f>
        <v>44</v>
      </c>
      <c r="E2" s="52">
        <v>159.69999999999999</v>
      </c>
      <c r="F2" s="53" t="s">
        <v>39</v>
      </c>
      <c r="G2" s="52">
        <v>57.1</v>
      </c>
      <c r="H2" s="51" t="s">
        <v>41</v>
      </c>
      <c r="I2" s="72">
        <f>ROUND(G3/E3^2,1)</f>
        <v>22.4</v>
      </c>
    </row>
    <row r="3" spans="1:9" x14ac:dyDescent="0.3">
      <c r="E3" s="51">
        <f>E2/100</f>
        <v>1.597</v>
      </c>
      <c r="F3" s="51" t="s">
        <v>40</v>
      </c>
      <c r="G3" s="51">
        <f>G2</f>
        <v>57.1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45273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전복현, ID : H1800226)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12월 15일 08:50:35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X12" sqref="X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45273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44</v>
      </c>
      <c r="G12" s="94"/>
      <c r="H12" s="94"/>
      <c r="I12" s="94"/>
      <c r="K12" s="123">
        <f>'개인정보 및 신체계측 입력'!E2</f>
        <v>159.69999999999999</v>
      </c>
      <c r="L12" s="124"/>
      <c r="M12" s="117">
        <f>'개인정보 및 신체계측 입력'!G2</f>
        <v>57.1</v>
      </c>
      <c r="N12" s="118"/>
      <c r="O12" s="113" t="s">
        <v>271</v>
      </c>
      <c r="P12" s="107"/>
      <c r="Q12" s="90">
        <f>'개인정보 및 신체계측 입력'!I2</f>
        <v>22.4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전복현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4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69.974999999999994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11.164999999999999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18.859000000000002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6.2</v>
      </c>
      <c r="L71" s="36" t="s">
        <v>53</v>
      </c>
      <c r="M71" s="36">
        <f>ROUND('DRIs DATA'!K8,1)</f>
        <v>1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171.47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224.03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205.91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35.01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110.19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474.27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178.14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1900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2023-12-14T23:54:46Z</dcterms:modified>
</cp:coreProperties>
</file>