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<sst xmlns="http://schemas.openxmlformats.org/spreadsheetml/2006/main" count="692" uniqueCount="341">
  <si>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</si>
  <si>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</si>
  <si>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</si>
  <si>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</si>
  <si>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</si>
  <si>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</si>
  <si>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</si>
  <si>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</si>
  <si>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</si>
  <si>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</si>
  <si>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</si>
  <si>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</si>
  <si>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</si>
  <si>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</si>
  <si>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</si>
  <si>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</si>
  <si>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</si>
  <si>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</si>
  <si>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</si>
  <si>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</si>
  <si>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</si>
  <si>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</si>
  <si>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</si>
  <si>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</si>
  <si>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</si>
  <si>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</si>
  <si>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</si>
  <si>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</si>
  <si>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</si>
  <si>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</si>
  <si>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</si>
  <si>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</si>
  <si>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</si>
  <si>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</si>
  <si>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</si>
  <si>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</si>
  <si>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</si>
  <si>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</si>
  <si>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</si>
  <si>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</si>
  <si>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</si>
  <si>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</si>
  <si>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</si>
  <si>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</si>
  <si>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</si>
  <si>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</si>
  <si>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</si>
  <si>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</si>
  <si>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</si>
  <si>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</si>
  <si>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</si>
  <si>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</si>
  <si>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</si>
  <si>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</si>
  <si>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</si>
  <si>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</si>
  <si>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</si>
  <si>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</si>
  <si>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</si>
  <si>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</si>
  <si>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</si>
  <si>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</si>
  <si>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</si>
  <si>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</si>
  <si>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</si>
  <si>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</si>
  <si>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</si>
  <si>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</si>
  <si>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</si>
  <si>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</si>
  <si>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</si>
  <si>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</si>
  <si>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</si>
  <si>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</si>
  <si>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</si>
  <si>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</si>
  <si>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</si>
  <si>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</si>
  <si>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</si>
  <si>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</si>
  <si>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</si>
  <si>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</si>
  <si>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</si>
  <si>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</si>
  <si>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</si>
  <si>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</si>
  <si>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</si>
  <si>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</si>
  <si>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</si>
  <si>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</si>
  <si>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</si>
  <si>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</si>
  <si>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</si>
  <si>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</si>
  <si>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</si>
  <si>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</si>
  <si>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</si>
  <si>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</si>
  <si>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</si>
  <si>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</si>
  <si>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</si>
  <si>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</si>
  <si>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</si>
  <si>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</si>
  <si>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</si>
  <si>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</si>
  <si>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</si>
  <si>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</si>
  <si>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</si>
  <si>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</si>
  <si>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</si>
  <si>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</si>
  <si>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</si>
  <si>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</si>
  <si>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</si>
  <si>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</si>
  <si>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</si>
  <si>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</si>
  <si>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</si>
  <si>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</si>
  <si>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</si>
  <si>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</si>
  <si>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</si>
  <si>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</si>
  <si>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</si>
  <si>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</si>
  <si>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</si>
  <si>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</si>
  <si>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</si>
  <si>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</si>
  <si>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</si>
  <si>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</si>
  <si>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</si>
  <si>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</si>
  <si>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</si>
  <si>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</si>
  <si>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</si>
  <si>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</si>
  <si>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</si>
  <si>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</si>
  <si>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</si>
  <si>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</si>
  <si>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</si>
  <si>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</si>
  <si>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</si>
  <si>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</si>
  <si>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</si>
  <si>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</si>
  <si>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</si>
  <si>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</si>
  <si>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</si>
  <si>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</si>
  <si>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</si>
  <si>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</si>
  <si>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</si>
  <si>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</si>
  <si>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</si>
  <si>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</si>
  <si>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</si>
  <si>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</si>
  <si>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</si>
  <si>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</si>
  <si>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</si>
  <si>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</si>
  <si>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</si>
  <si>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</si>
  <si>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</si>
  <si>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</si>
  <si>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</si>
  <si>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</si>
  <si>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</si>
  <si>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</si>
  <si>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</si>
  <si>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</si>
  <si>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</si>
  <si>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</si>
  <si>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</si>
  <si>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</si>
  <si>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</si>
  <si>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</si>
  <si>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</si>
  <si>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</si>
  <si>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</si>
  <si>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</si>
  <si>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</si>
  <si>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</si>
  <si>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</si>
  <si>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</si>
  <si>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</si>
  <si>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</si>
  <si>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</si>
  <si>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</si>
  <si>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</si>
  <si>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</si>
  <si>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</si>
  <si>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</si>
  <si>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</si>
  <si>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</si>
  <si>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</si>
  <si>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</si>
  <si>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</si>
  <si>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</si>
  <si>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</si>
  <si>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</si>
  <si>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</si>
  <si>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</si>
  <si>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</si>
  <si>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</si>
  <si>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</si>
  <si>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</si>
  <si>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</si>
  <si>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</si>
  <si>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</si>
  <si>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</si>
  <si>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</si>
  <si>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</si>
  <si>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</si>
  <si>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</si>
  <si>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</si>
  <si>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</si>
  <si>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</si>
  <si>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</si>
  <si>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</si>
  <si>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</si>
  <si>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</si>
  <si>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</si>
  <si>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</si>
  <si>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</si>
  <si>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</si>
  <si>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</si>
  <si>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</si>
  <si>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</si>
  <si>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</si>
  <si>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</si>
  <si>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</si>
  <si>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</si>
  <si>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</si>
  <si>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</si>
  <si>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</si>
  <si>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</si>
  <si>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</si>
  <si>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</si>
  <si>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</si>
  <si>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</si>
  <si>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</si>
  <si>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</si>
  <si>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</si>
  <si>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</si>
  <si>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</si>
  <si>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</si>
  <si>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</si>
  <si>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</si>
  <si>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</si>
  <si>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</si>
  <si>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</si>
  <si>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</si>
  <si>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</si>
  <si>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</si>
  <si>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</si>
  <si>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</si>
  <si>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</si>
  <si>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</si>
  <si>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</si>
  <si>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</si>
  <si>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</si>
  <si>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</si>
  <si>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</si>
  <si>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</si>
  <si>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</si>
  <si>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</si>
  <si>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</si>
  <si>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</si>
  <si>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</si>
  <si>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</si>
  <si>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</si>
  <si>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</si>
  <si>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아연</t>
    <phoneticPr fontId="1" type="noConversion"/>
  </si>
  <si>
    <t>NCCNO02</t>
  </si>
  <si>
    <t>안선희</t>
  </si>
  <si>
    <t>F</t>
  </si>
  <si>
    <t>정보</t>
    <phoneticPr fontId="1" type="noConversion"/>
  </si>
  <si>
    <t>(설문지 : FFQ 95문항 설문지, 사용자 : 안선희, ID : NCCNO02)</t>
  </si>
  <si>
    <t>출력시각</t>
    <phoneticPr fontId="1" type="noConversion"/>
  </si>
  <si>
    <t>2020년 02월 05일 09:43:49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</si>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</sst>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26.847318999999999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4585088"/>
        <c:axId val="104586624"/>
      </c:barChart>
      <c:catAx>
        <c:axId val="1045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586624"/>
        <c:crosses val="autoZero"/>
        <c:auto val="1"/>
        <c:lblAlgn val="ctr"/>
        <c:lblOffset val="100"/>
        <c:noMultiLvlLbl val="0"/>
      </c:catAx>
      <c:valAx>
        <c:axId val="104586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458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1.1657862999999999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9344128"/>
        <c:axId val="119350016"/>
      </c:barChart>
      <c:catAx>
        <c:axId val="11934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350016"/>
        <c:crosses val="autoZero"/>
        <c:auto val="1"/>
        <c:lblAlgn val="ctr"/>
        <c:lblOffset val="100"/>
        <c:noMultiLvlLbl val="0"/>
      </c:catAx>
      <c:valAx>
        <c:axId val="11935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934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2.2114853999999999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9392128"/>
        <c:axId val="119393664"/>
      </c:barChart>
      <c:catAx>
        <c:axId val="11939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393664"/>
        <c:crosses val="autoZero"/>
        <c:auto val="1"/>
        <c:lblAlgn val="ctr"/>
        <c:lblOffset val="100"/>
        <c:noMultiLvlLbl val="0"/>
      </c:catAx>
      <c:valAx>
        <c:axId val="119393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939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540.73249999999996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9427840"/>
        <c:axId val="119429376"/>
      </c:barChart>
      <c:catAx>
        <c:axId val="11942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429376"/>
        <c:crosses val="autoZero"/>
        <c:auto val="1"/>
        <c:lblAlgn val="ctr"/>
        <c:lblOffset val="100"/>
        <c:noMultiLvlLbl val="0"/>
      </c:catAx>
      <c:valAx>
        <c:axId val="119429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942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1583.7452000000001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9491968"/>
        <c:axId val="119497856"/>
      </c:barChart>
      <c:catAx>
        <c:axId val="11949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497856"/>
        <c:crosses val="autoZero"/>
        <c:auto val="1"/>
        <c:lblAlgn val="ctr"/>
        <c:lblOffset val="100"/>
        <c:noMultiLvlLbl val="0"/>
      </c:catAx>
      <c:valAx>
        <c:axId val="1194978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949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203.30950999999999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9516160"/>
        <c:axId val="120595200"/>
      </c:barChart>
      <c:catAx>
        <c:axId val="11951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595200"/>
        <c:crosses val="autoZero"/>
        <c:auto val="1"/>
        <c:lblAlgn val="ctr"/>
        <c:lblOffset val="100"/>
        <c:noMultiLvlLbl val="0"/>
      </c:catAx>
      <c:valAx>
        <c:axId val="12059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951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35.767474999999997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638080"/>
        <c:axId val="120660352"/>
      </c:barChart>
      <c:catAx>
        <c:axId val="12063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660352"/>
        <c:crosses val="autoZero"/>
        <c:auto val="1"/>
        <c:lblAlgn val="ctr"/>
        <c:lblOffset val="100"/>
        <c:noMultiLvlLbl val="0"/>
      </c:catAx>
      <c:valAx>
        <c:axId val="120660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63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4.8193416999999998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731904"/>
        <c:axId val="120741888"/>
      </c:barChart>
      <c:catAx>
        <c:axId val="12073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741888"/>
        <c:crosses val="autoZero"/>
        <c:auto val="1"/>
        <c:lblAlgn val="ctr"/>
        <c:lblOffset val="100"/>
        <c:noMultiLvlLbl val="0"/>
      </c:catAx>
      <c:valAx>
        <c:axId val="120741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73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439.01666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772480"/>
        <c:axId val="120774016"/>
      </c:barChart>
      <c:catAx>
        <c:axId val="12077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774016"/>
        <c:crosses val="autoZero"/>
        <c:auto val="1"/>
        <c:lblAlgn val="ctr"/>
        <c:lblOffset val="100"/>
        <c:noMultiLvlLbl val="0"/>
      </c:catAx>
      <c:valAx>
        <c:axId val="1207740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77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5.5781650000000002E-2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21952"/>
        <c:axId val="121023488"/>
      </c:barChart>
      <c:catAx>
        <c:axId val="12102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23488"/>
        <c:crosses val="autoZero"/>
        <c:auto val="1"/>
        <c:lblAlgn val="ctr"/>
        <c:lblOffset val="100"/>
        <c:noMultiLvlLbl val="0"/>
      </c:catAx>
      <c:valAx>
        <c:axId val="121023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2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1.6439234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54336"/>
        <c:axId val="121055872"/>
      </c:barChart>
      <c:catAx>
        <c:axId val="12105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55872"/>
        <c:crosses val="autoZero"/>
        <c:auto val="1"/>
        <c:lblAlgn val="ctr"/>
        <c:lblOffset val="100"/>
        <c:noMultiLvlLbl val="0"/>
      </c:catAx>
      <c:valAx>
        <c:axId val="12105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5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11.349183999999999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4747776"/>
        <c:axId val="104749312"/>
      </c:barChart>
      <c:catAx>
        <c:axId val="10474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749312"/>
        <c:crosses val="autoZero"/>
        <c:auto val="1"/>
        <c:lblAlgn val="ctr"/>
        <c:lblOffset val="100"/>
        <c:noMultiLvlLbl val="0"/>
      </c:catAx>
      <c:valAx>
        <c:axId val="104749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474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76.154650000000004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553088"/>
        <c:axId val="122554624"/>
      </c:barChart>
      <c:catAx>
        <c:axId val="12255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554624"/>
        <c:crosses val="autoZero"/>
        <c:auto val="1"/>
        <c:lblAlgn val="ctr"/>
        <c:lblOffset val="100"/>
        <c:noMultiLvlLbl val="0"/>
      </c:catAx>
      <c:valAx>
        <c:axId val="122554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55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33.790289999999999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573568"/>
        <c:axId val="122575104"/>
      </c:barChart>
      <c:catAx>
        <c:axId val="12257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575104"/>
        <c:crosses val="autoZero"/>
        <c:auto val="1"/>
        <c:lblAlgn val="ctr"/>
        <c:lblOffset val="100"/>
        <c:noMultiLvlLbl val="0"/>
      </c:catAx>
      <c:valAx>
        <c:axId val="122575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57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12.976000000000001</c:v>
                </c:pt>
                <c:pt idx="1">
                  <c:v>9.1649999999999991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22708352"/>
        <c:axId val="122709888"/>
      </c:barChart>
      <c:catAx>
        <c:axId val="12270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709888"/>
        <c:crosses val="autoZero"/>
        <c:auto val="1"/>
        <c:lblAlgn val="ctr"/>
        <c:lblOffset val="100"/>
        <c:noMultiLvlLbl val="0"/>
      </c:catAx>
      <c:valAx>
        <c:axId val="12270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70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5.5756474000000003</c:v>
                </c:pt>
                <c:pt idx="1">
                  <c:v>4.4046564000000004</c:v>
                </c:pt>
                <c:pt idx="2">
                  <c:v>2.9626298000000002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305.69826999999998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881792"/>
        <c:axId val="132887680"/>
      </c:barChart>
      <c:catAx>
        <c:axId val="13288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887680"/>
        <c:crosses val="autoZero"/>
        <c:auto val="1"/>
        <c:lblAlgn val="ctr"/>
        <c:lblOffset val="100"/>
        <c:noMultiLvlLbl val="0"/>
      </c:catAx>
      <c:valAx>
        <c:axId val="132887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88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7.8095746000000004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910080"/>
        <c:axId val="132948736"/>
      </c:barChart>
      <c:catAx>
        <c:axId val="13291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948736"/>
        <c:crosses val="autoZero"/>
        <c:auto val="1"/>
        <c:lblAlgn val="ctr"/>
        <c:lblOffset val="100"/>
        <c:noMultiLvlLbl val="0"/>
      </c:catAx>
      <c:valAx>
        <c:axId val="132948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91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79.757999999999996</c:v>
                </c:pt>
                <c:pt idx="1">
                  <c:v>7.4080000000000004</c:v>
                </c:pt>
                <c:pt idx="2">
                  <c:v>12.833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3060864"/>
        <c:axId val="133066752"/>
      </c:barChart>
      <c:catAx>
        <c:axId val="13306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66752"/>
        <c:crosses val="autoZero"/>
        <c:auto val="1"/>
        <c:lblAlgn val="ctr"/>
        <c:lblOffset val="100"/>
        <c:noMultiLvlLbl val="0"/>
      </c:catAx>
      <c:valAx>
        <c:axId val="133066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6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919.74383999999998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097344"/>
        <c:axId val="133098880"/>
      </c:barChart>
      <c:catAx>
        <c:axId val="13309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98880"/>
        <c:crosses val="autoZero"/>
        <c:auto val="1"/>
        <c:lblAlgn val="ctr"/>
        <c:lblOffset val="100"/>
        <c:noMultiLvlLbl val="0"/>
      </c:catAx>
      <c:valAx>
        <c:axId val="133098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9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49.599888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38688"/>
        <c:axId val="133140480"/>
      </c:barChart>
      <c:catAx>
        <c:axId val="13313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40480"/>
        <c:crosses val="autoZero"/>
        <c:auto val="1"/>
        <c:lblAlgn val="ctr"/>
        <c:lblOffset val="100"/>
        <c:noMultiLvlLbl val="0"/>
      </c:catAx>
      <c:valAx>
        <c:axId val="133140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3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314.23140000000001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62880"/>
        <c:axId val="133164416"/>
      </c:barChart>
      <c:catAx>
        <c:axId val="13316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64416"/>
        <c:crosses val="autoZero"/>
        <c:auto val="1"/>
        <c:lblAlgn val="ctr"/>
        <c:lblOffset val="100"/>
        <c:noMultiLvlLbl val="0"/>
      </c:catAx>
      <c:valAx>
        <c:axId val="133164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6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1.5728103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4787328"/>
        <c:axId val="104789120"/>
      </c:barChart>
      <c:catAx>
        <c:axId val="10478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789120"/>
        <c:crosses val="autoZero"/>
        <c:auto val="1"/>
        <c:lblAlgn val="ctr"/>
        <c:lblOffset val="100"/>
        <c:noMultiLvlLbl val="0"/>
      </c:catAx>
      <c:valAx>
        <c:axId val="10478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478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3293.3083000000001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207552"/>
        <c:axId val="133209088"/>
      </c:barChart>
      <c:catAx>
        <c:axId val="13320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09088"/>
        <c:crosses val="autoZero"/>
        <c:auto val="1"/>
        <c:lblAlgn val="ctr"/>
        <c:lblOffset val="100"/>
        <c:noMultiLvlLbl val="0"/>
      </c:catAx>
      <c:valAx>
        <c:axId val="133209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20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5.2953977999999999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231744"/>
        <c:axId val="133233280"/>
      </c:barChart>
      <c:catAx>
        <c:axId val="13323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33280"/>
        <c:crosses val="autoZero"/>
        <c:auto val="1"/>
        <c:lblAlgn val="ctr"/>
        <c:lblOffset val="100"/>
        <c:noMultiLvlLbl val="0"/>
      </c:catAx>
      <c:valAx>
        <c:axId val="133233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23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0.714341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50144"/>
        <c:axId val="133351680"/>
      </c:barChart>
      <c:catAx>
        <c:axId val="13335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51680"/>
        <c:crosses val="autoZero"/>
        <c:auto val="1"/>
        <c:lblAlgn val="ctr"/>
        <c:lblOffset val="100"/>
        <c:noMultiLvlLbl val="0"/>
      </c:catAx>
      <c:valAx>
        <c:axId val="13335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5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95.745270000000005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4872192"/>
        <c:axId val="104882176"/>
      </c:barChart>
      <c:catAx>
        <c:axId val="10487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882176"/>
        <c:crosses val="autoZero"/>
        <c:auto val="1"/>
        <c:lblAlgn val="ctr"/>
        <c:lblOffset val="100"/>
        <c:noMultiLvlLbl val="0"/>
      </c:catAx>
      <c:valAx>
        <c:axId val="104882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487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0.66650180000000003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4920192"/>
        <c:axId val="104921728"/>
      </c:barChart>
      <c:catAx>
        <c:axId val="10492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921728"/>
        <c:crosses val="autoZero"/>
        <c:auto val="1"/>
        <c:lblAlgn val="ctr"/>
        <c:lblOffset val="100"/>
        <c:noMultiLvlLbl val="0"/>
      </c:catAx>
      <c:valAx>
        <c:axId val="104921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492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6.9458447000000003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4931328"/>
        <c:axId val="104932864"/>
      </c:barChart>
      <c:catAx>
        <c:axId val="1049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932864"/>
        <c:crosses val="autoZero"/>
        <c:auto val="1"/>
        <c:lblAlgn val="ctr"/>
        <c:lblOffset val="100"/>
        <c:noMultiLvlLbl val="0"/>
      </c:catAx>
      <c:valAx>
        <c:axId val="10493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493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0.714341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4979072"/>
        <c:axId val="104980864"/>
      </c:barChart>
      <c:catAx>
        <c:axId val="10497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980864"/>
        <c:crosses val="autoZero"/>
        <c:auto val="1"/>
        <c:lblAlgn val="ctr"/>
        <c:lblOffset val="100"/>
        <c:noMultiLvlLbl val="0"/>
      </c:catAx>
      <c:valAx>
        <c:axId val="10498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497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295.30997000000002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5203200"/>
        <c:axId val="105204736"/>
      </c:barChart>
      <c:catAx>
        <c:axId val="10520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5204736"/>
        <c:crosses val="autoZero"/>
        <c:auto val="1"/>
        <c:lblAlgn val="ctr"/>
        <c:lblOffset val="100"/>
        <c:noMultiLvlLbl val="0"/>
      </c:catAx>
      <c:valAx>
        <c:axId val="105204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520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2.269574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5226624"/>
        <c:axId val="105228160"/>
      </c:barChart>
      <c:catAx>
        <c:axId val="10522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5228160"/>
        <c:crosses val="autoZero"/>
        <c:auto val="1"/>
        <c:lblAlgn val="ctr"/>
        <c:lblOffset val="100"/>
        <c:noMultiLvlLbl val="0"/>
      </c:catAx>
      <c:valAx>
        <c:axId val="105228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522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안선희, ID : NCCNO02)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05일 09:43:49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919.74383999999998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26.847318999999999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11.349183999999999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79.757999999999996</v>
      </c>
      <c r="G8" s="60">
        <f>'DRIs DATA 입력'!G8</f>
        <v>7.4080000000000004</v>
      </c>
      <c r="H8" s="60">
        <f>'DRIs DATA 입력'!H8</f>
        <v>12.833</v>
      </c>
      <c r="I8" s="47"/>
      <c r="J8" s="60" t="s">
        <v>217</v>
      </c>
      <c r="K8" s="60">
        <f>'DRIs DATA 입력'!K8</f>
        <v>12.976000000000001</v>
      </c>
      <c r="L8" s="60">
        <f>'DRIs DATA 입력'!L8</f>
        <v>9.1649999999999991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305.69826999999998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7.8095746000000004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1.5728103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95.745270000000005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49.599888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0.76501434999999995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0.66650180000000003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6.9458447000000003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0.714341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295.30997000000002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2.269574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1.1657862999999999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2.2114853999999999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314.23140000000001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540.73249999999996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3293.3083000000001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1583.7452000000001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203.30950999999999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35.767474999999997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5.2953977999999999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4.8193416999999998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439.01666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5.5781650000000002E-2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1.6439234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76.154650000000004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33.790289999999999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10" sqref="G10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280</v>
      </c>
      <c r="B1" s="62" t="s">
        <v>281</v>
      </c>
      <c r="G1" s="63" t="s">
        <v>282</v>
      </c>
      <c r="H1" s="62" t="s">
        <v>283</v>
      </c>
    </row>
    <row r="3" spans="1:27">
      <c r="A3" s="73" t="s">
        <v>284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7">
      <c r="A4" s="71" t="s">
        <v>285</v>
      </c>
      <c r="B4" s="71"/>
      <c r="C4" s="71"/>
      <c r="E4" s="68" t="s">
        <v>286</v>
      </c>
      <c r="F4" s="69"/>
      <c r="G4" s="69"/>
      <c r="H4" s="70"/>
      <c r="J4" s="68" t="s">
        <v>287</v>
      </c>
      <c r="K4" s="69"/>
      <c r="L4" s="70"/>
      <c r="N4" s="71" t="s">
        <v>288</v>
      </c>
      <c r="O4" s="71"/>
      <c r="P4" s="71"/>
      <c r="Q4" s="71"/>
      <c r="R4" s="71"/>
      <c r="S4" s="71"/>
      <c r="U4" s="71" t="s">
        <v>289</v>
      </c>
      <c r="V4" s="71"/>
      <c r="W4" s="71"/>
      <c r="X4" s="71"/>
      <c r="Y4" s="71"/>
      <c r="Z4" s="71"/>
    </row>
    <row r="5" spans="1:27">
      <c r="A5" s="67"/>
      <c r="B5" s="67" t="s">
        <v>290</v>
      </c>
      <c r="C5" s="67" t="s">
        <v>291</v>
      </c>
      <c r="E5" s="67"/>
      <c r="F5" s="67" t="s">
        <v>292</v>
      </c>
      <c r="G5" s="67" t="s">
        <v>293</v>
      </c>
      <c r="H5" s="67" t="s">
        <v>288</v>
      </c>
      <c r="J5" s="67"/>
      <c r="K5" s="67" t="s">
        <v>294</v>
      </c>
      <c r="L5" s="67" t="s">
        <v>295</v>
      </c>
      <c r="N5" s="67"/>
      <c r="O5" s="67" t="s">
        <v>296</v>
      </c>
      <c r="P5" s="67" t="s">
        <v>297</v>
      </c>
      <c r="Q5" s="67" t="s">
        <v>298</v>
      </c>
      <c r="R5" s="67" t="s">
        <v>299</v>
      </c>
      <c r="S5" s="67" t="s">
        <v>291</v>
      </c>
      <c r="U5" s="67"/>
      <c r="V5" s="67" t="s">
        <v>296</v>
      </c>
      <c r="W5" s="67" t="s">
        <v>297</v>
      </c>
      <c r="X5" s="67" t="s">
        <v>298</v>
      </c>
      <c r="Y5" s="67" t="s">
        <v>299</v>
      </c>
      <c r="Z5" s="67" t="s">
        <v>291</v>
      </c>
    </row>
    <row r="6" spans="1:27">
      <c r="A6" s="67" t="s">
        <v>285</v>
      </c>
      <c r="B6" s="67">
        <v>1800</v>
      </c>
      <c r="C6" s="67">
        <v>919.74383999999998</v>
      </c>
      <c r="E6" s="67" t="s">
        <v>300</v>
      </c>
      <c r="F6" s="67">
        <v>55</v>
      </c>
      <c r="G6" s="67">
        <v>15</v>
      </c>
      <c r="H6" s="67">
        <v>7</v>
      </c>
      <c r="J6" s="67" t="s">
        <v>300</v>
      </c>
      <c r="K6" s="67">
        <v>0.1</v>
      </c>
      <c r="L6" s="67">
        <v>4</v>
      </c>
      <c r="N6" s="67" t="s">
        <v>301</v>
      </c>
      <c r="O6" s="67">
        <v>40</v>
      </c>
      <c r="P6" s="67">
        <v>50</v>
      </c>
      <c r="Q6" s="67">
        <v>0</v>
      </c>
      <c r="R6" s="67">
        <v>0</v>
      </c>
      <c r="S6" s="67">
        <v>26.847318999999999</v>
      </c>
      <c r="U6" s="67" t="s">
        <v>302</v>
      </c>
      <c r="V6" s="67">
        <v>0</v>
      </c>
      <c r="W6" s="67">
        <v>0</v>
      </c>
      <c r="X6" s="67">
        <v>20</v>
      </c>
      <c r="Y6" s="67">
        <v>0</v>
      </c>
      <c r="Z6" s="67">
        <v>11.349183999999999</v>
      </c>
    </row>
    <row r="7" spans="1:27">
      <c r="E7" s="67" t="s">
        <v>303</v>
      </c>
      <c r="F7" s="67">
        <v>65</v>
      </c>
      <c r="G7" s="67">
        <v>30</v>
      </c>
      <c r="H7" s="67">
        <v>20</v>
      </c>
      <c r="J7" s="67" t="s">
        <v>303</v>
      </c>
      <c r="K7" s="67">
        <v>1</v>
      </c>
      <c r="L7" s="67">
        <v>10</v>
      </c>
    </row>
    <row r="8" spans="1:27">
      <c r="E8" s="67" t="s">
        <v>304</v>
      </c>
      <c r="F8" s="67">
        <v>79.757999999999996</v>
      </c>
      <c r="G8" s="67">
        <v>7.4080000000000004</v>
      </c>
      <c r="H8" s="67">
        <v>12.833</v>
      </c>
      <c r="J8" s="67" t="s">
        <v>304</v>
      </c>
      <c r="K8" s="67">
        <v>12.976000000000001</v>
      </c>
      <c r="L8" s="67">
        <v>9.1649999999999991</v>
      </c>
    </row>
    <row r="13" spans="1:27">
      <c r="A13" s="72" t="s">
        <v>305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306</v>
      </c>
      <c r="B14" s="71"/>
      <c r="C14" s="71"/>
      <c r="D14" s="71"/>
      <c r="E14" s="71"/>
      <c r="F14" s="71"/>
      <c r="H14" s="71" t="s">
        <v>307</v>
      </c>
      <c r="I14" s="71"/>
      <c r="J14" s="71"/>
      <c r="K14" s="71"/>
      <c r="L14" s="71"/>
      <c r="M14" s="71"/>
      <c r="O14" s="71" t="s">
        <v>308</v>
      </c>
      <c r="P14" s="71"/>
      <c r="Q14" s="71"/>
      <c r="R14" s="71"/>
      <c r="S14" s="71"/>
      <c r="T14" s="71"/>
      <c r="V14" s="71" t="s">
        <v>309</v>
      </c>
      <c r="W14" s="71"/>
      <c r="X14" s="71"/>
      <c r="Y14" s="71"/>
      <c r="Z14" s="71"/>
      <c r="AA14" s="71"/>
    </row>
    <row r="15" spans="1:27">
      <c r="A15" s="67"/>
      <c r="B15" s="67" t="s">
        <v>296</v>
      </c>
      <c r="C15" s="67" t="s">
        <v>297</v>
      </c>
      <c r="D15" s="67" t="s">
        <v>298</v>
      </c>
      <c r="E15" s="67" t="s">
        <v>299</v>
      </c>
      <c r="F15" s="67" t="s">
        <v>291</v>
      </c>
      <c r="H15" s="67"/>
      <c r="I15" s="67" t="s">
        <v>296</v>
      </c>
      <c r="J15" s="67" t="s">
        <v>297</v>
      </c>
      <c r="K15" s="67" t="s">
        <v>298</v>
      </c>
      <c r="L15" s="67" t="s">
        <v>299</v>
      </c>
      <c r="M15" s="67" t="s">
        <v>291</v>
      </c>
      <c r="O15" s="67"/>
      <c r="P15" s="67" t="s">
        <v>296</v>
      </c>
      <c r="Q15" s="67" t="s">
        <v>297</v>
      </c>
      <c r="R15" s="67" t="s">
        <v>298</v>
      </c>
      <c r="S15" s="67" t="s">
        <v>299</v>
      </c>
      <c r="T15" s="67" t="s">
        <v>291</v>
      </c>
      <c r="V15" s="67"/>
      <c r="W15" s="67" t="s">
        <v>296</v>
      </c>
      <c r="X15" s="67" t="s">
        <v>297</v>
      </c>
      <c r="Y15" s="67" t="s">
        <v>298</v>
      </c>
      <c r="Z15" s="67" t="s">
        <v>299</v>
      </c>
      <c r="AA15" s="67" t="s">
        <v>291</v>
      </c>
    </row>
    <row r="16" spans="1:27">
      <c r="A16" s="67" t="s">
        <v>310</v>
      </c>
      <c r="B16" s="67">
        <v>430</v>
      </c>
      <c r="C16" s="67">
        <v>600</v>
      </c>
      <c r="D16" s="67">
        <v>0</v>
      </c>
      <c r="E16" s="67">
        <v>3000</v>
      </c>
      <c r="F16" s="67">
        <v>305.69826999999998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7.8095746000000004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1.5728103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95.745270000000005</v>
      </c>
    </row>
    <row r="23" spans="1:62">
      <c r="A23" s="72" t="s">
        <v>311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312</v>
      </c>
      <c r="B24" s="71"/>
      <c r="C24" s="71"/>
      <c r="D24" s="71"/>
      <c r="E24" s="71"/>
      <c r="F24" s="71"/>
      <c r="H24" s="71" t="s">
        <v>313</v>
      </c>
      <c r="I24" s="71"/>
      <c r="J24" s="71"/>
      <c r="K24" s="71"/>
      <c r="L24" s="71"/>
      <c r="M24" s="71"/>
      <c r="O24" s="71" t="s">
        <v>314</v>
      </c>
      <c r="P24" s="71"/>
      <c r="Q24" s="71"/>
      <c r="R24" s="71"/>
      <c r="S24" s="71"/>
      <c r="T24" s="71"/>
      <c r="V24" s="71" t="s">
        <v>315</v>
      </c>
      <c r="W24" s="71"/>
      <c r="X24" s="71"/>
      <c r="Y24" s="71"/>
      <c r="Z24" s="71"/>
      <c r="AA24" s="71"/>
      <c r="AC24" s="71" t="s">
        <v>316</v>
      </c>
      <c r="AD24" s="71"/>
      <c r="AE24" s="71"/>
      <c r="AF24" s="71"/>
      <c r="AG24" s="71"/>
      <c r="AH24" s="71"/>
      <c r="AJ24" s="71" t="s">
        <v>317</v>
      </c>
      <c r="AK24" s="71"/>
      <c r="AL24" s="71"/>
      <c r="AM24" s="71"/>
      <c r="AN24" s="71"/>
      <c r="AO24" s="71"/>
      <c r="AQ24" s="71" t="s">
        <v>318</v>
      </c>
      <c r="AR24" s="71"/>
      <c r="AS24" s="71"/>
      <c r="AT24" s="71"/>
      <c r="AU24" s="71"/>
      <c r="AV24" s="71"/>
      <c r="AX24" s="71" t="s">
        <v>319</v>
      </c>
      <c r="AY24" s="71"/>
      <c r="AZ24" s="71"/>
      <c r="BA24" s="71"/>
      <c r="BB24" s="71"/>
      <c r="BC24" s="71"/>
      <c r="BE24" s="71" t="s">
        <v>320</v>
      </c>
      <c r="BF24" s="71"/>
      <c r="BG24" s="71"/>
      <c r="BH24" s="71"/>
      <c r="BI24" s="71"/>
      <c r="BJ24" s="71"/>
    </row>
    <row r="25" spans="1:62">
      <c r="A25" s="67"/>
      <c r="B25" s="67" t="s">
        <v>296</v>
      </c>
      <c r="C25" s="67" t="s">
        <v>297</v>
      </c>
      <c r="D25" s="67" t="s">
        <v>298</v>
      </c>
      <c r="E25" s="67" t="s">
        <v>299</v>
      </c>
      <c r="F25" s="67" t="s">
        <v>291</v>
      </c>
      <c r="H25" s="67"/>
      <c r="I25" s="67" t="s">
        <v>296</v>
      </c>
      <c r="J25" s="67" t="s">
        <v>297</v>
      </c>
      <c r="K25" s="67" t="s">
        <v>298</v>
      </c>
      <c r="L25" s="67" t="s">
        <v>299</v>
      </c>
      <c r="M25" s="67" t="s">
        <v>291</v>
      </c>
      <c r="O25" s="67"/>
      <c r="P25" s="67" t="s">
        <v>296</v>
      </c>
      <c r="Q25" s="67" t="s">
        <v>297</v>
      </c>
      <c r="R25" s="67" t="s">
        <v>298</v>
      </c>
      <c r="S25" s="67" t="s">
        <v>299</v>
      </c>
      <c r="T25" s="67" t="s">
        <v>291</v>
      </c>
      <c r="V25" s="67"/>
      <c r="W25" s="67" t="s">
        <v>296</v>
      </c>
      <c r="X25" s="67" t="s">
        <v>297</v>
      </c>
      <c r="Y25" s="67" t="s">
        <v>298</v>
      </c>
      <c r="Z25" s="67" t="s">
        <v>299</v>
      </c>
      <c r="AA25" s="67" t="s">
        <v>291</v>
      </c>
      <c r="AC25" s="67"/>
      <c r="AD25" s="67" t="s">
        <v>296</v>
      </c>
      <c r="AE25" s="67" t="s">
        <v>297</v>
      </c>
      <c r="AF25" s="67" t="s">
        <v>298</v>
      </c>
      <c r="AG25" s="67" t="s">
        <v>299</v>
      </c>
      <c r="AH25" s="67" t="s">
        <v>291</v>
      </c>
      <c r="AJ25" s="67"/>
      <c r="AK25" s="67" t="s">
        <v>296</v>
      </c>
      <c r="AL25" s="67" t="s">
        <v>297</v>
      </c>
      <c r="AM25" s="67" t="s">
        <v>298</v>
      </c>
      <c r="AN25" s="67" t="s">
        <v>299</v>
      </c>
      <c r="AO25" s="67" t="s">
        <v>291</v>
      </c>
      <c r="AQ25" s="67"/>
      <c r="AR25" s="67" t="s">
        <v>296</v>
      </c>
      <c r="AS25" s="67" t="s">
        <v>297</v>
      </c>
      <c r="AT25" s="67" t="s">
        <v>298</v>
      </c>
      <c r="AU25" s="67" t="s">
        <v>299</v>
      </c>
      <c r="AV25" s="67" t="s">
        <v>291</v>
      </c>
      <c r="AX25" s="67"/>
      <c r="AY25" s="67" t="s">
        <v>296</v>
      </c>
      <c r="AZ25" s="67" t="s">
        <v>297</v>
      </c>
      <c r="BA25" s="67" t="s">
        <v>298</v>
      </c>
      <c r="BB25" s="67" t="s">
        <v>299</v>
      </c>
      <c r="BC25" s="67" t="s">
        <v>291</v>
      </c>
      <c r="BE25" s="67"/>
      <c r="BF25" s="67" t="s">
        <v>296</v>
      </c>
      <c r="BG25" s="67" t="s">
        <v>297</v>
      </c>
      <c r="BH25" s="67" t="s">
        <v>298</v>
      </c>
      <c r="BI25" s="67" t="s">
        <v>299</v>
      </c>
      <c r="BJ25" s="67" t="s">
        <v>291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49.599888</v>
      </c>
      <c r="H26" s="67" t="s">
        <v>9</v>
      </c>
      <c r="I26" s="67">
        <v>0.9</v>
      </c>
      <c r="J26" s="67">
        <v>1.1000000000000001</v>
      </c>
      <c r="K26" s="67">
        <v>0</v>
      </c>
      <c r="L26" s="67">
        <v>0</v>
      </c>
      <c r="M26" s="67">
        <v>0.76501434999999995</v>
      </c>
      <c r="O26" s="67" t="s">
        <v>10</v>
      </c>
      <c r="P26" s="67">
        <v>1</v>
      </c>
      <c r="Q26" s="67">
        <v>1.2</v>
      </c>
      <c r="R26" s="67">
        <v>0</v>
      </c>
      <c r="S26" s="67">
        <v>0</v>
      </c>
      <c r="T26" s="67">
        <v>0.66650180000000003</v>
      </c>
      <c r="V26" s="67" t="s">
        <v>11</v>
      </c>
      <c r="W26" s="67">
        <v>11</v>
      </c>
      <c r="X26" s="67">
        <v>14</v>
      </c>
      <c r="Y26" s="67">
        <v>0</v>
      </c>
      <c r="Z26" s="67">
        <v>35</v>
      </c>
      <c r="AA26" s="67">
        <v>6.9458447000000003</v>
      </c>
      <c r="AC26" s="67" t="s">
        <v>12</v>
      </c>
      <c r="AD26" s="67">
        <v>1.2</v>
      </c>
      <c r="AE26" s="67">
        <v>1.4</v>
      </c>
      <c r="AF26" s="67">
        <v>0</v>
      </c>
      <c r="AG26" s="67">
        <v>100</v>
      </c>
      <c r="AH26" s="67">
        <v>0.714341</v>
      </c>
      <c r="AJ26" s="67" t="s">
        <v>321</v>
      </c>
      <c r="AK26" s="67">
        <v>320</v>
      </c>
      <c r="AL26" s="67">
        <v>400</v>
      </c>
      <c r="AM26" s="67">
        <v>0</v>
      </c>
      <c r="AN26" s="67">
        <v>1000</v>
      </c>
      <c r="AO26" s="67">
        <v>295.30997000000002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2.269574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1.1657862999999999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2.2114853999999999</v>
      </c>
    </row>
    <row r="33" spans="1:68">
      <c r="A33" s="72" t="s">
        <v>322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1" t="s">
        <v>323</v>
      </c>
      <c r="B34" s="71"/>
      <c r="C34" s="71"/>
      <c r="D34" s="71"/>
      <c r="E34" s="71"/>
      <c r="F34" s="71"/>
      <c r="H34" s="71" t="s">
        <v>324</v>
      </c>
      <c r="I34" s="71"/>
      <c r="J34" s="71"/>
      <c r="K34" s="71"/>
      <c r="L34" s="71"/>
      <c r="M34" s="71"/>
      <c r="O34" s="71" t="s">
        <v>325</v>
      </c>
      <c r="P34" s="71"/>
      <c r="Q34" s="71"/>
      <c r="R34" s="71"/>
      <c r="S34" s="71"/>
      <c r="T34" s="71"/>
      <c r="V34" s="71" t="s">
        <v>326</v>
      </c>
      <c r="W34" s="71"/>
      <c r="X34" s="71"/>
      <c r="Y34" s="71"/>
      <c r="Z34" s="71"/>
      <c r="AA34" s="71"/>
      <c r="AC34" s="71" t="s">
        <v>327</v>
      </c>
      <c r="AD34" s="71"/>
      <c r="AE34" s="71"/>
      <c r="AF34" s="71"/>
      <c r="AG34" s="71"/>
      <c r="AH34" s="71"/>
      <c r="AJ34" s="71" t="s">
        <v>328</v>
      </c>
      <c r="AK34" s="71"/>
      <c r="AL34" s="71"/>
      <c r="AM34" s="71"/>
      <c r="AN34" s="71"/>
      <c r="AO34" s="71"/>
    </row>
    <row r="35" spans="1:68">
      <c r="A35" s="67"/>
      <c r="B35" s="67" t="s">
        <v>296</v>
      </c>
      <c r="C35" s="67" t="s">
        <v>297</v>
      </c>
      <c r="D35" s="67" t="s">
        <v>298</v>
      </c>
      <c r="E35" s="67" t="s">
        <v>299</v>
      </c>
      <c r="F35" s="67" t="s">
        <v>291</v>
      </c>
      <c r="H35" s="67"/>
      <c r="I35" s="67" t="s">
        <v>296</v>
      </c>
      <c r="J35" s="67" t="s">
        <v>297</v>
      </c>
      <c r="K35" s="67" t="s">
        <v>298</v>
      </c>
      <c r="L35" s="67" t="s">
        <v>299</v>
      </c>
      <c r="M35" s="67" t="s">
        <v>291</v>
      </c>
      <c r="O35" s="67"/>
      <c r="P35" s="67" t="s">
        <v>296</v>
      </c>
      <c r="Q35" s="67" t="s">
        <v>297</v>
      </c>
      <c r="R35" s="67" t="s">
        <v>298</v>
      </c>
      <c r="S35" s="67" t="s">
        <v>299</v>
      </c>
      <c r="T35" s="67" t="s">
        <v>291</v>
      </c>
      <c r="V35" s="67"/>
      <c r="W35" s="67" t="s">
        <v>296</v>
      </c>
      <c r="X35" s="67" t="s">
        <v>297</v>
      </c>
      <c r="Y35" s="67" t="s">
        <v>298</v>
      </c>
      <c r="Z35" s="67" t="s">
        <v>299</v>
      </c>
      <c r="AA35" s="67" t="s">
        <v>291</v>
      </c>
      <c r="AC35" s="67"/>
      <c r="AD35" s="67" t="s">
        <v>296</v>
      </c>
      <c r="AE35" s="67" t="s">
        <v>297</v>
      </c>
      <c r="AF35" s="67" t="s">
        <v>298</v>
      </c>
      <c r="AG35" s="67" t="s">
        <v>299</v>
      </c>
      <c r="AH35" s="67" t="s">
        <v>291</v>
      </c>
      <c r="AJ35" s="67"/>
      <c r="AK35" s="67" t="s">
        <v>296</v>
      </c>
      <c r="AL35" s="67" t="s">
        <v>297</v>
      </c>
      <c r="AM35" s="67" t="s">
        <v>298</v>
      </c>
      <c r="AN35" s="67" t="s">
        <v>299</v>
      </c>
      <c r="AO35" s="67" t="s">
        <v>291</v>
      </c>
    </row>
    <row r="36" spans="1:68">
      <c r="A36" s="67" t="s">
        <v>17</v>
      </c>
      <c r="B36" s="67">
        <v>580</v>
      </c>
      <c r="C36" s="67">
        <v>800</v>
      </c>
      <c r="D36" s="67">
        <v>0</v>
      </c>
      <c r="E36" s="67">
        <v>2000</v>
      </c>
      <c r="F36" s="67">
        <v>314.23140000000001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540.73249999999996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3293.3083000000001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1583.7452000000001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203.30950999999999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35.767474999999997</v>
      </c>
    </row>
    <row r="43" spans="1:68">
      <c r="A43" s="72" t="s">
        <v>329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330</v>
      </c>
      <c r="B44" s="71"/>
      <c r="C44" s="71"/>
      <c r="D44" s="71"/>
      <c r="E44" s="71"/>
      <c r="F44" s="71"/>
      <c r="H44" s="71" t="s">
        <v>276</v>
      </c>
      <c r="I44" s="71"/>
      <c r="J44" s="71"/>
      <c r="K44" s="71"/>
      <c r="L44" s="71"/>
      <c r="M44" s="71"/>
      <c r="O44" s="71" t="s">
        <v>331</v>
      </c>
      <c r="P44" s="71"/>
      <c r="Q44" s="71"/>
      <c r="R44" s="71"/>
      <c r="S44" s="71"/>
      <c r="T44" s="71"/>
      <c r="V44" s="71" t="s">
        <v>332</v>
      </c>
      <c r="W44" s="71"/>
      <c r="X44" s="71"/>
      <c r="Y44" s="71"/>
      <c r="Z44" s="71"/>
      <c r="AA44" s="71"/>
      <c r="AC44" s="71" t="s">
        <v>333</v>
      </c>
      <c r="AD44" s="71"/>
      <c r="AE44" s="71"/>
      <c r="AF44" s="71"/>
      <c r="AG44" s="71"/>
      <c r="AH44" s="71"/>
      <c r="AJ44" s="71" t="s">
        <v>334</v>
      </c>
      <c r="AK44" s="71"/>
      <c r="AL44" s="71"/>
      <c r="AM44" s="71"/>
      <c r="AN44" s="71"/>
      <c r="AO44" s="71"/>
      <c r="AQ44" s="71" t="s">
        <v>335</v>
      </c>
      <c r="AR44" s="71"/>
      <c r="AS44" s="71"/>
      <c r="AT44" s="71"/>
      <c r="AU44" s="71"/>
      <c r="AV44" s="71"/>
      <c r="AX44" s="71" t="s">
        <v>336</v>
      </c>
      <c r="AY44" s="71"/>
      <c r="AZ44" s="71"/>
      <c r="BA44" s="71"/>
      <c r="BB44" s="71"/>
      <c r="BC44" s="71"/>
      <c r="BE44" s="71" t="s">
        <v>337</v>
      </c>
      <c r="BF44" s="71"/>
      <c r="BG44" s="71"/>
      <c r="BH44" s="71"/>
      <c r="BI44" s="71"/>
      <c r="BJ44" s="71"/>
    </row>
    <row r="45" spans="1:68">
      <c r="A45" s="67"/>
      <c r="B45" s="67" t="s">
        <v>296</v>
      </c>
      <c r="C45" s="67" t="s">
        <v>297</v>
      </c>
      <c r="D45" s="67" t="s">
        <v>298</v>
      </c>
      <c r="E45" s="67" t="s">
        <v>299</v>
      </c>
      <c r="F45" s="67" t="s">
        <v>291</v>
      </c>
      <c r="H45" s="67"/>
      <c r="I45" s="67" t="s">
        <v>296</v>
      </c>
      <c r="J45" s="67" t="s">
        <v>297</v>
      </c>
      <c r="K45" s="67" t="s">
        <v>298</v>
      </c>
      <c r="L45" s="67" t="s">
        <v>299</v>
      </c>
      <c r="M45" s="67" t="s">
        <v>291</v>
      </c>
      <c r="O45" s="67"/>
      <c r="P45" s="67" t="s">
        <v>296</v>
      </c>
      <c r="Q45" s="67" t="s">
        <v>297</v>
      </c>
      <c r="R45" s="67" t="s">
        <v>298</v>
      </c>
      <c r="S45" s="67" t="s">
        <v>299</v>
      </c>
      <c r="T45" s="67" t="s">
        <v>291</v>
      </c>
      <c r="V45" s="67"/>
      <c r="W45" s="67" t="s">
        <v>296</v>
      </c>
      <c r="X45" s="67" t="s">
        <v>297</v>
      </c>
      <c r="Y45" s="67" t="s">
        <v>298</v>
      </c>
      <c r="Z45" s="67" t="s">
        <v>299</v>
      </c>
      <c r="AA45" s="67" t="s">
        <v>291</v>
      </c>
      <c r="AC45" s="67"/>
      <c r="AD45" s="67" t="s">
        <v>296</v>
      </c>
      <c r="AE45" s="67" t="s">
        <v>297</v>
      </c>
      <c r="AF45" s="67" t="s">
        <v>298</v>
      </c>
      <c r="AG45" s="67" t="s">
        <v>299</v>
      </c>
      <c r="AH45" s="67" t="s">
        <v>291</v>
      </c>
      <c r="AJ45" s="67"/>
      <c r="AK45" s="67" t="s">
        <v>296</v>
      </c>
      <c r="AL45" s="67" t="s">
        <v>297</v>
      </c>
      <c r="AM45" s="67" t="s">
        <v>298</v>
      </c>
      <c r="AN45" s="67" t="s">
        <v>299</v>
      </c>
      <c r="AO45" s="67" t="s">
        <v>291</v>
      </c>
      <c r="AQ45" s="67"/>
      <c r="AR45" s="67" t="s">
        <v>296</v>
      </c>
      <c r="AS45" s="67" t="s">
        <v>297</v>
      </c>
      <c r="AT45" s="67" t="s">
        <v>298</v>
      </c>
      <c r="AU45" s="67" t="s">
        <v>299</v>
      </c>
      <c r="AV45" s="67" t="s">
        <v>291</v>
      </c>
      <c r="AX45" s="67"/>
      <c r="AY45" s="67" t="s">
        <v>296</v>
      </c>
      <c r="AZ45" s="67" t="s">
        <v>297</v>
      </c>
      <c r="BA45" s="67" t="s">
        <v>298</v>
      </c>
      <c r="BB45" s="67" t="s">
        <v>299</v>
      </c>
      <c r="BC45" s="67" t="s">
        <v>291</v>
      </c>
      <c r="BE45" s="67"/>
      <c r="BF45" s="67" t="s">
        <v>296</v>
      </c>
      <c r="BG45" s="67" t="s">
        <v>297</v>
      </c>
      <c r="BH45" s="67" t="s">
        <v>298</v>
      </c>
      <c r="BI45" s="67" t="s">
        <v>299</v>
      </c>
      <c r="BJ45" s="67" t="s">
        <v>291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5.2953977999999999</v>
      </c>
      <c r="H46" s="67" t="s">
        <v>24</v>
      </c>
      <c r="I46" s="67">
        <v>6</v>
      </c>
      <c r="J46" s="67">
        <v>7</v>
      </c>
      <c r="K46" s="67">
        <v>0</v>
      </c>
      <c r="L46" s="67">
        <v>35</v>
      </c>
      <c r="M46" s="67">
        <v>4.8193416999999998</v>
      </c>
      <c r="O46" s="67" t="s">
        <v>338</v>
      </c>
      <c r="P46" s="67">
        <v>600</v>
      </c>
      <c r="Q46" s="67">
        <v>800</v>
      </c>
      <c r="R46" s="67">
        <v>0</v>
      </c>
      <c r="S46" s="67">
        <v>10000</v>
      </c>
      <c r="T46" s="67">
        <v>439.01666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5.5781650000000002E-2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1.6439234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76.154650000000004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33.790289999999999</v>
      </c>
      <c r="AX46" s="67" t="s">
        <v>339</v>
      </c>
      <c r="AY46" s="67"/>
      <c r="AZ46" s="67"/>
      <c r="BA46" s="67"/>
      <c r="BB46" s="67"/>
      <c r="BC46" s="67"/>
      <c r="BE46" s="67" t="s">
        <v>340</v>
      </c>
      <c r="BF46" s="67"/>
      <c r="BG46" s="67"/>
      <c r="BH46" s="67"/>
      <c r="BI46" s="67"/>
      <c r="BJ46" s="67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31" sqref="I31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277</v>
      </c>
      <c r="B2" s="66" t="s">
        <v>278</v>
      </c>
      <c r="C2" s="66" t="s">
        <v>279</v>
      </c>
      <c r="D2" s="66">
        <v>58</v>
      </c>
      <c r="E2" s="66">
        <v>919.74383999999998</v>
      </c>
      <c r="F2" s="66">
        <v>166.85276999999999</v>
      </c>
      <c r="G2" s="66">
        <v>15.497897</v>
      </c>
      <c r="H2" s="66">
        <v>6.9105515000000004</v>
      </c>
      <c r="I2" s="66">
        <v>8.5873460000000001</v>
      </c>
      <c r="J2" s="66">
        <v>26.847318999999999</v>
      </c>
      <c r="K2" s="66">
        <v>15.692178</v>
      </c>
      <c r="L2" s="66">
        <v>11.155139999999999</v>
      </c>
      <c r="M2" s="66">
        <v>11.349183999999999</v>
      </c>
      <c r="N2" s="66">
        <v>0.76975979999999999</v>
      </c>
      <c r="O2" s="66">
        <v>6.2684736000000001</v>
      </c>
      <c r="P2" s="66">
        <v>491.9667</v>
      </c>
      <c r="Q2" s="66">
        <v>13.743007</v>
      </c>
      <c r="R2" s="66">
        <v>305.69826999999998</v>
      </c>
      <c r="S2" s="66">
        <v>71.775130000000004</v>
      </c>
      <c r="T2" s="66">
        <v>2807.0774000000001</v>
      </c>
      <c r="U2" s="66">
        <v>1.5728103</v>
      </c>
      <c r="V2" s="66">
        <v>7.8095746000000004</v>
      </c>
      <c r="W2" s="66">
        <v>95.745270000000005</v>
      </c>
      <c r="X2" s="66">
        <v>49.599888</v>
      </c>
      <c r="Y2" s="66">
        <v>0.76501434999999995</v>
      </c>
      <c r="Z2" s="66">
        <v>0.66650180000000003</v>
      </c>
      <c r="AA2" s="66">
        <v>6.9458447000000003</v>
      </c>
      <c r="AB2" s="66">
        <v>0.714341</v>
      </c>
      <c r="AC2" s="66">
        <v>295.30997000000002</v>
      </c>
      <c r="AD2" s="66">
        <v>2.269574</v>
      </c>
      <c r="AE2" s="66">
        <v>1.1657862999999999</v>
      </c>
      <c r="AF2" s="66">
        <v>2.2114853999999999</v>
      </c>
      <c r="AG2" s="66">
        <v>314.23140000000001</v>
      </c>
      <c r="AH2" s="66">
        <v>113.26488999999999</v>
      </c>
      <c r="AI2" s="66">
        <v>200.9665</v>
      </c>
      <c r="AJ2" s="66">
        <v>540.73249999999996</v>
      </c>
      <c r="AK2" s="66">
        <v>3293.3083000000001</v>
      </c>
      <c r="AL2" s="66">
        <v>203.30950999999999</v>
      </c>
      <c r="AM2" s="66">
        <v>1583.7452000000001</v>
      </c>
      <c r="AN2" s="66">
        <v>35.767474999999997</v>
      </c>
      <c r="AO2" s="66">
        <v>5.2953977999999999</v>
      </c>
      <c r="AP2" s="66">
        <v>4.2038500000000001</v>
      </c>
      <c r="AQ2" s="66">
        <v>1.091548</v>
      </c>
      <c r="AR2" s="66">
        <v>4.8193416999999998</v>
      </c>
      <c r="AS2" s="66">
        <v>439.01666</v>
      </c>
      <c r="AT2" s="66">
        <v>5.5781650000000002E-2</v>
      </c>
      <c r="AU2" s="66">
        <v>1.6439234</v>
      </c>
      <c r="AV2" s="66">
        <v>76.154650000000004</v>
      </c>
      <c r="AW2" s="66">
        <v>33.790289999999999</v>
      </c>
      <c r="AX2" s="66">
        <v>3.0023975000000001E-2</v>
      </c>
      <c r="AY2" s="66">
        <v>0.36939526</v>
      </c>
      <c r="AZ2" s="66">
        <v>88.551506000000003</v>
      </c>
      <c r="BA2" s="66">
        <v>12.9464655</v>
      </c>
      <c r="BB2" s="66">
        <v>5.5756474000000003</v>
      </c>
      <c r="BC2" s="66">
        <v>4.4046564000000004</v>
      </c>
      <c r="BD2" s="66">
        <v>2.9626298000000002</v>
      </c>
      <c r="BE2" s="66">
        <v>0.11146874</v>
      </c>
      <c r="BF2" s="66">
        <v>0.69629019999999997</v>
      </c>
      <c r="BG2" s="66">
        <v>1.3877448000000001E-2</v>
      </c>
      <c r="BH2" s="66">
        <v>4.2692493999999998E-2</v>
      </c>
      <c r="BI2" s="66">
        <v>3.2238349999999999E-2</v>
      </c>
      <c r="BJ2" s="66">
        <v>9.740857E-2</v>
      </c>
      <c r="BK2" s="66">
        <v>1.067496E-3</v>
      </c>
      <c r="BL2" s="66">
        <v>0.41741082000000002</v>
      </c>
      <c r="BM2" s="66">
        <v>3.4944947000000002</v>
      </c>
      <c r="BN2" s="66">
        <v>1.1182259999999999</v>
      </c>
      <c r="BO2" s="66">
        <v>47.798504000000001</v>
      </c>
      <c r="BP2" s="66">
        <v>9.3284450000000003</v>
      </c>
      <c r="BQ2" s="66">
        <v>15.942088999999999</v>
      </c>
      <c r="BR2" s="66">
        <v>52.528008</v>
      </c>
      <c r="BS2" s="66">
        <v>9.1026849999999992</v>
      </c>
      <c r="BT2" s="66">
        <v>12.7452755</v>
      </c>
      <c r="BU2" s="66">
        <v>6.9245180000000003E-2</v>
      </c>
      <c r="BV2" s="66">
        <v>4.8024742999999998E-3</v>
      </c>
      <c r="BW2" s="66">
        <v>0.81548743999999995</v>
      </c>
      <c r="BX2" s="66">
        <v>0.77624064999999998</v>
      </c>
      <c r="BY2" s="66">
        <v>5.6087619999999998E-2</v>
      </c>
      <c r="BZ2" s="66">
        <v>2.9694717000000001E-4</v>
      </c>
      <c r="CA2" s="66">
        <v>0.19047565999999999</v>
      </c>
      <c r="CB2" s="66">
        <v>4.015434E-3</v>
      </c>
      <c r="CC2" s="66">
        <v>1.7204021999999999E-2</v>
      </c>
      <c r="CD2" s="66">
        <v>0.20379789000000001</v>
      </c>
      <c r="CE2" s="66">
        <v>3.3169909999999997E-2</v>
      </c>
      <c r="CF2" s="66">
        <v>1.2674314000000001E-2</v>
      </c>
      <c r="CG2" s="66">
        <v>2.4750000000000001E-7</v>
      </c>
      <c r="CH2" s="66">
        <v>1.8353438999999999E-4</v>
      </c>
      <c r="CI2" s="66">
        <v>3.8623201999999999E-8</v>
      </c>
      <c r="CJ2" s="66">
        <v>0.50591385</v>
      </c>
      <c r="CK2" s="66">
        <v>7.7227983E-3</v>
      </c>
      <c r="CL2" s="66">
        <v>0.57685059999999999</v>
      </c>
      <c r="CM2" s="66">
        <v>3.0500115999999999</v>
      </c>
      <c r="CN2" s="66">
        <v>1010.1254</v>
      </c>
      <c r="CO2" s="66">
        <v>1753.0579</v>
      </c>
      <c r="CP2" s="66">
        <v>734.92790000000002</v>
      </c>
      <c r="CQ2" s="66">
        <v>374.66876000000002</v>
      </c>
      <c r="CR2" s="66">
        <v>148.06903</v>
      </c>
      <c r="CS2" s="66">
        <v>298.65447999999998</v>
      </c>
      <c r="CT2" s="66">
        <v>958.82245</v>
      </c>
      <c r="CU2" s="66">
        <v>553.59529999999995</v>
      </c>
      <c r="CV2" s="66">
        <v>991.73004000000003</v>
      </c>
      <c r="CW2" s="66">
        <v>563.61630000000002</v>
      </c>
      <c r="CX2" s="66">
        <v>168.75314</v>
      </c>
      <c r="CY2" s="66">
        <v>1391.509</v>
      </c>
      <c r="CZ2" s="66">
        <v>710.60753999999997</v>
      </c>
      <c r="DA2" s="66">
        <v>1267.1726000000001</v>
      </c>
      <c r="DB2" s="66">
        <v>1429.2981</v>
      </c>
      <c r="DC2" s="66">
        <v>1725.9756</v>
      </c>
      <c r="DD2" s="66">
        <v>2875.4164999999998</v>
      </c>
      <c r="DE2" s="66">
        <v>387.73239999999998</v>
      </c>
      <c r="DF2" s="66">
        <v>1956.4918</v>
      </c>
      <c r="DG2" s="66">
        <v>644.41832999999997</v>
      </c>
      <c r="DH2" s="66">
        <v>17.555706000000001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12.9464655</v>
      </c>
      <c r="B6">
        <f>BB2</f>
        <v>5.5756474000000003</v>
      </c>
      <c r="C6">
        <f>BC2</f>
        <v>4.4046564000000004</v>
      </c>
      <c r="D6">
        <f>BD2</f>
        <v>2.9626298000000002</v>
      </c>
    </row>
    <row r="7" spans="1:113">
      <c r="B7">
        <f>ROUND(B6/MAX($B$6,$C$6,$D$6),1)</f>
        <v>1</v>
      </c>
      <c r="C7">
        <f>ROUND(C6/MAX($B$6,$C$6,$D$6),1)</f>
        <v>0.8</v>
      </c>
      <c r="D7">
        <f>ROUND(D6/MAX($B$6,$C$6,$D$6),1)</f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22327</v>
      </c>
      <c r="C2" s="57">
        <f ca="1">YEAR(TODAY())-YEAR(B2)+IF(TODAY()&gt;=DATE(YEAR(TODAY()),MONTH(B2),DAY(B2)),0,-1)</f>
        <v>58</v>
      </c>
      <c r="E2" s="53">
        <v>156</v>
      </c>
      <c r="F2" s="54" t="s">
        <v>40</v>
      </c>
      <c r="G2" s="53">
        <v>56</v>
      </c>
      <c r="H2" s="52" t="s">
        <v>42</v>
      </c>
      <c r="I2" s="74">
        <f>ROUND(G3/E3^2,1)</f>
        <v>23</v>
      </c>
    </row>
    <row r="3" spans="1:9">
      <c r="E3" s="52">
        <f>E2/100</f>
        <v>1.56</v>
      </c>
      <c r="F3" s="52" t="s">
        <v>41</v>
      </c>
      <c r="G3" s="52">
        <f>G2</f>
        <v>56</v>
      </c>
      <c r="H3" s="52" t="s">
        <v>42</v>
      </c>
      <c r="I3" s="74"/>
    </row>
    <row r="4" spans="1:9">
      <c r="A4" t="s">
        <v>274</v>
      </c>
    </row>
    <row r="5" spans="1:9">
      <c r="B5" s="61">
        <v>43675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M23" sqref="M23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안선희, ID : NCCNO02)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05일 09:43:49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H16" sqref="H16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43675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58</v>
      </c>
      <c r="G12" s="153"/>
      <c r="H12" s="153"/>
      <c r="I12" s="153"/>
      <c r="K12" s="124">
        <f>'개인정보 및 신체계측 입력'!E2</f>
        <v>156</v>
      </c>
      <c r="L12" s="125"/>
      <c r="M12" s="118">
        <f>'개인정보 및 신체계측 입력'!G2</f>
        <v>56</v>
      </c>
      <c r="N12" s="119"/>
      <c r="O12" s="114" t="s">
        <v>272</v>
      </c>
      <c r="P12" s="108"/>
      <c r="Q12" s="111">
        <f>'개인정보 및 신체계측 입력'!I2</f>
        <v>23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안선희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79.757999999999996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7.4080000000000004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12.833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1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0.8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0.5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9.1999999999999993</v>
      </c>
      <c r="L72" s="37" t="s">
        <v>54</v>
      </c>
      <c r="M72" s="37">
        <f>ROUND('DRIs DATA'!K8,1)</f>
        <v>13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40.76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65.08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49.6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47.62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39.28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219.55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52.95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2020-02-05T01:18:16Z</cp:lastPrinted>
  <dcterms:created xsi:type="dcterms:W3CDTF">2015-06-13T08:19:18Z</dcterms:created>
  <dcterms:modified xsi:type="dcterms:W3CDTF">2020-02-05T01:18:25Z</dcterms:modified>
</cp:coreProperties>
</file>