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<sst xmlns="http://schemas.openxmlformats.org/spreadsheetml/2006/main" count="692" uniqueCount="350">
  <si>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</si>
  <si>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</si>
  <si>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</si>
  <si>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</si>
  <si>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</si>
  <si>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</si>
  <si>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</si>
  <si>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</si>
  <si>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</si>
  <si>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</si>
  <si>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</si>
  <si>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</si>
  <si>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</si>
  <si>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</si>
  <si>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</si>
  <si>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</si>
  <si>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</si>
  <si>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</si>
  <si>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</si>
  <si>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</si>
  <si>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</si>
  <si>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</si>
  <si>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</si>
  <si>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</si>
  <si>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</si>
  <si>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</si>
  <si>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</si>
  <si>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</si>
  <si>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</si>
  <si>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</si>
  <si>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</si>
  <si>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</si>
  <si>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</si>
  <si>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</si>
  <si>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</si>
  <si>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</si>
  <si>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</si>
  <si>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</si>
  <si>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</si>
  <si>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</si>
  <si>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</si>
  <si>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</si>
  <si>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</si>
  <si>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</si>
  <si>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</si>
  <si>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</si>
  <si>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</si>
  <si>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</si>
  <si>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</si>
  <si>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</si>
  <si>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</si>
  <si>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</si>
  <si>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</si>
  <si>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</si>
  <si>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</si>
  <si>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</si>
  <si>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</si>
  <si>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</si>
  <si>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</si>
  <si>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</si>
  <si>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</si>
  <si>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</si>
  <si>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</si>
  <si>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</si>
  <si>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</si>
  <si>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</si>
  <si>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</si>
  <si>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</si>
  <si>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</si>
  <si>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</si>
  <si>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</si>
  <si>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</si>
  <si>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</si>
  <si>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</si>
  <si>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</si>
  <si>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</si>
  <si>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</si>
  <si>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</si>
  <si>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</si>
  <si>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</si>
  <si>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</si>
  <si>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</si>
  <si>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</si>
  <si>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</si>
  <si>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</si>
  <si>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</si>
  <si>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</si>
  <si>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</si>
  <si>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</si>
  <si>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</si>
  <si>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</si>
  <si>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</si>
  <si>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</si>
  <si>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</si>
  <si>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</si>
  <si>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</si>
  <si>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</si>
  <si>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</si>
  <si>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</si>
  <si>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</si>
  <si>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</si>
  <si>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</si>
  <si>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</si>
  <si>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</si>
  <si>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</si>
  <si>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</si>
  <si>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</si>
  <si>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</si>
  <si>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</si>
  <si>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</si>
  <si>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</si>
  <si>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</si>
  <si>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</si>
  <si>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</si>
  <si>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</si>
  <si>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</si>
  <si>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</si>
  <si>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</si>
  <si>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</si>
  <si>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</si>
  <si>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</si>
  <si>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</si>
  <si>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</si>
  <si>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</si>
  <si>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</si>
  <si>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</si>
  <si>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</si>
  <si>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</si>
  <si>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</si>
  <si>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</si>
  <si>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</si>
  <si>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</si>
  <si>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</si>
  <si>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</si>
  <si>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</si>
  <si>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</si>
  <si>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</si>
  <si>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</si>
  <si>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</si>
  <si>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</si>
  <si>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</si>
  <si>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</si>
  <si>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</si>
  <si>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</si>
  <si>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</si>
  <si>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</si>
  <si>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</si>
  <si>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</si>
  <si>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</si>
  <si>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</si>
  <si>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</si>
  <si>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</si>
  <si>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</si>
  <si>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</si>
  <si>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</si>
  <si>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</si>
  <si>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</si>
  <si>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</si>
  <si>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</si>
  <si>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</si>
  <si>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</si>
  <si>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</si>
  <si>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</si>
  <si>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</si>
  <si>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</si>
  <si>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</si>
  <si>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</si>
  <si>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</si>
  <si>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</si>
  <si>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</si>
  <si>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</si>
  <si>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</si>
  <si>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</si>
  <si>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</si>
  <si>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</si>
  <si>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</si>
  <si>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</si>
  <si>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</si>
  <si>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</si>
  <si>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</si>
  <si>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</si>
  <si>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</si>
  <si>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</si>
  <si>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</si>
  <si>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</si>
  <si>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</si>
  <si>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</si>
  <si>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</si>
  <si>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</si>
  <si>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</si>
  <si>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</si>
  <si>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</si>
  <si>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</si>
  <si>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</si>
  <si>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</si>
  <si>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</si>
  <si>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</si>
  <si>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</si>
  <si>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</si>
  <si>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</si>
  <si>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</si>
  <si>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</si>
  <si>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</si>
  <si>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</si>
  <si>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</si>
  <si>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</si>
  <si>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</si>
  <si>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</si>
  <si>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</si>
  <si>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</si>
  <si>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</si>
  <si>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</si>
  <si>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</si>
  <si>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</si>
  <si>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</si>
  <si>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</si>
  <si>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</si>
  <si>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</si>
  <si>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</si>
  <si>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</si>
  <si>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</si>
  <si>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</si>
  <si>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</si>
  <si>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</si>
  <si>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</si>
  <si>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</si>
  <si>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</si>
  <si>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</si>
  <si>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</si>
  <si>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</si>
  <si>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</si>
  <si>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</si>
  <si>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</si>
  <si>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</si>
  <si>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</si>
  <si>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</si>
  <si>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</si>
  <si>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</si>
  <si>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</si>
  <si>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</si>
  <si>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</si>
  <si>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</si>
  <si>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</si>
  <si>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</si>
  <si>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</si>
  <si>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</si>
  <si>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</si>
  <si>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</si>
  <si>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</si>
  <si>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</si>
  <si>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</si>
  <si>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</si>
  <si>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</si>
  <si>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</si>
  <si>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</si>
  <si>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</si>
  <si>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</si>
  <si>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</si>
  <si>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</si>
  <si>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</si>
  <si>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</si>
  <si>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</si>
  <si>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</si>
  <si>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</si>
  <si>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</si>
  <si>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</si>
  <si>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</si>
  <si>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</si>
  <si>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</si>
  <si>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</si>
  <si>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</si>
  <si>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</si>
  <si>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</si>
  <si>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</si>
  <si>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</si>
  <si>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</si>
  <si>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</si>
  <si>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</si>
  <si>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</si>
  <si>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</si>
  <si>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</si>
  <si>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</si>
  <si>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</si>
  <si>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</si>
  <si>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</si>
  <si>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</si>
  <si>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</si>
  <si>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</si>
  <si>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</si>
  <si>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</si>
  <si>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</si>
  <si>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</si>
  <si>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</si>
  <si>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</si>
  <si>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</si>
  <si>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</si>
  <si>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M</t>
  </si>
  <si>
    <t>NCCNO03</t>
  </si>
  <si>
    <t>오종산</t>
  </si>
  <si>
    <t>(설문지 : FFQ 95문항 설문지, 사용자 : 오종산, ID : NCCNO03)</t>
  </si>
  <si>
    <t>2020년 02월 05일 09:44:41</t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</si>
  <si>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</si>
  <si>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</si>
  <si>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</si>
  <si>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평균필요량</t>
    <phoneticPr fontId="1" type="noConversion"/>
  </si>
  <si>
    <t>비타민A</t>
    <phoneticPr fontId="1" type="noConversion"/>
  </si>
  <si>
    <t>비타민D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</si>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</sst>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71.654200000000003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038592"/>
        <c:axId val="105040128"/>
      </c:barChart>
      <c:catAx>
        <c:axId val="10503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040128"/>
        <c:crosses val="autoZero"/>
        <c:auto val="1"/>
        <c:lblAlgn val="ctr"/>
        <c:lblOffset val="100"/>
        <c:noMultiLvlLbl val="0"/>
      </c:catAx>
      <c:valAx>
        <c:axId val="10504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0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3.6214100999999999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86336"/>
        <c:axId val="119487872"/>
      </c:barChart>
      <c:catAx>
        <c:axId val="1194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87872"/>
        <c:crosses val="autoZero"/>
        <c:auto val="1"/>
        <c:lblAlgn val="ctr"/>
        <c:lblOffset val="100"/>
        <c:noMultiLvlLbl val="0"/>
      </c:catAx>
      <c:valAx>
        <c:axId val="11948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0.27435084999999998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530240"/>
        <c:axId val="119531776"/>
      </c:barChart>
      <c:catAx>
        <c:axId val="119530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531776"/>
        <c:crosses val="autoZero"/>
        <c:auto val="1"/>
        <c:lblAlgn val="ctr"/>
        <c:lblOffset val="100"/>
        <c:noMultiLvlLbl val="0"/>
      </c:catAx>
      <c:valAx>
        <c:axId val="11953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530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1383.8364999999999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01984"/>
        <c:axId val="120632448"/>
      </c:barChart>
      <c:catAx>
        <c:axId val="1206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632448"/>
        <c:crosses val="autoZero"/>
        <c:auto val="1"/>
        <c:lblAlgn val="ctr"/>
        <c:lblOffset val="100"/>
        <c:noMultiLvlLbl val="0"/>
      </c:catAx>
      <c:valAx>
        <c:axId val="12063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01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6188.4994999999999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670464"/>
        <c:axId val="120717312"/>
      </c:barChart>
      <c:catAx>
        <c:axId val="1206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17312"/>
        <c:crosses val="autoZero"/>
        <c:auto val="1"/>
        <c:lblAlgn val="ctr"/>
        <c:lblOffset val="100"/>
        <c:noMultiLvlLbl val="0"/>
      </c:catAx>
      <c:valAx>
        <c:axId val="120717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67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267.6438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0760192"/>
        <c:axId val="120761728"/>
      </c:barChart>
      <c:catAx>
        <c:axId val="120760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0761728"/>
        <c:crosses val="autoZero"/>
        <c:auto val="1"/>
        <c:lblAlgn val="ctr"/>
        <c:lblOffset val="100"/>
        <c:noMultiLvlLbl val="0"/>
      </c:catAx>
      <c:valAx>
        <c:axId val="12076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076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194.67633000000001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09664"/>
        <c:axId val="121011200"/>
      </c:barChart>
      <c:catAx>
        <c:axId val="1210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11200"/>
        <c:crosses val="autoZero"/>
        <c:auto val="1"/>
        <c:lblAlgn val="ctr"/>
        <c:lblOffset val="100"/>
        <c:noMultiLvlLbl val="0"/>
      </c:catAx>
      <c:valAx>
        <c:axId val="121011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13.449203000000001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46144"/>
        <c:axId val="121047680"/>
      </c:barChart>
      <c:catAx>
        <c:axId val="1210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47680"/>
        <c:crosses val="autoZero"/>
        <c:auto val="1"/>
        <c:lblAlgn val="ctr"/>
        <c:lblOffset val="100"/>
        <c:noMultiLvlLbl val="0"/>
      </c:catAx>
      <c:valAx>
        <c:axId val="121047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2346.3247000000001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1090816"/>
        <c:axId val="121092352"/>
      </c:barChart>
      <c:catAx>
        <c:axId val="12109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092352"/>
        <c:crosses val="autoZero"/>
        <c:auto val="1"/>
        <c:lblAlgn val="ctr"/>
        <c:lblOffset val="100"/>
        <c:noMultiLvlLbl val="0"/>
      </c:catAx>
      <c:valAx>
        <c:axId val="1210923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109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0.57359110000000002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73184"/>
        <c:axId val="122574720"/>
      </c:barChart>
      <c:catAx>
        <c:axId val="12257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74720"/>
        <c:crosses val="autoZero"/>
        <c:auto val="1"/>
        <c:lblAlgn val="ctr"/>
        <c:lblOffset val="100"/>
        <c:noMultiLvlLbl val="0"/>
      </c:catAx>
      <c:valAx>
        <c:axId val="122574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7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5.1468277000000002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597376"/>
        <c:axId val="122598912"/>
      </c:barChart>
      <c:catAx>
        <c:axId val="12259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598912"/>
        <c:crosses val="autoZero"/>
        <c:auto val="1"/>
        <c:lblAlgn val="ctr"/>
        <c:lblOffset val="100"/>
        <c:noMultiLvlLbl val="0"/>
      </c:catAx>
      <c:valAx>
        <c:axId val="122598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59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58.509064000000002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049472"/>
        <c:axId val="105202816"/>
      </c:barChart>
      <c:catAx>
        <c:axId val="1050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02816"/>
        <c:crosses val="autoZero"/>
        <c:auto val="1"/>
        <c:lblAlgn val="ctr"/>
        <c:lblOffset val="100"/>
        <c:noMultiLvlLbl val="0"/>
      </c:catAx>
      <c:valAx>
        <c:axId val="105202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0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68.843636000000004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11424"/>
        <c:axId val="122713216"/>
      </c:barChart>
      <c:catAx>
        <c:axId val="12271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13216"/>
        <c:crosses val="autoZero"/>
        <c:auto val="1"/>
        <c:lblAlgn val="ctr"/>
        <c:lblOffset val="100"/>
        <c:noMultiLvlLbl val="0"/>
      </c:catAx>
      <c:valAx>
        <c:axId val="1227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1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81.172200000000004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736000"/>
        <c:axId val="122750080"/>
      </c:barChart>
      <c:catAx>
        <c:axId val="12273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50080"/>
        <c:crosses val="autoZero"/>
        <c:auto val="1"/>
        <c:lblAlgn val="ctr"/>
        <c:lblOffset val="100"/>
        <c:noMultiLvlLbl val="0"/>
      </c:catAx>
      <c:valAx>
        <c:axId val="12275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3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30.524000000000001</c:v>
                </c:pt>
                <c:pt idx="1">
                  <c:v>13.451000000000001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22784768"/>
        <c:axId val="122798848"/>
      </c:barChart>
      <c:catAx>
        <c:axId val="12278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798848"/>
        <c:crosses val="autoZero"/>
        <c:auto val="1"/>
        <c:lblAlgn val="ctr"/>
        <c:lblOffset val="100"/>
        <c:noMultiLvlLbl val="0"/>
      </c:catAx>
      <c:valAx>
        <c:axId val="12279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7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5.0150847000000001</c:v>
                </c:pt>
                <c:pt idx="1">
                  <c:v>7.3589859999999998</c:v>
                </c:pt>
                <c:pt idx="2">
                  <c:v>7.8336176999999996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1596.3322000000001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22870016"/>
        <c:axId val="122875904"/>
      </c:barChart>
      <c:catAx>
        <c:axId val="12287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2875904"/>
        <c:crosses val="autoZero"/>
        <c:auto val="1"/>
        <c:lblAlgn val="ctr"/>
        <c:lblOffset val="100"/>
        <c:noMultiLvlLbl val="0"/>
      </c:catAx>
      <c:valAx>
        <c:axId val="122875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2287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35.419243000000002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872064"/>
        <c:axId val="132873600"/>
      </c:barChart>
      <c:catAx>
        <c:axId val="1328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873600"/>
        <c:crosses val="autoZero"/>
        <c:auto val="1"/>
        <c:lblAlgn val="ctr"/>
        <c:lblOffset val="100"/>
        <c:noMultiLvlLbl val="0"/>
      </c:catAx>
      <c:valAx>
        <c:axId val="1328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87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78.037999999999997</c:v>
                </c:pt>
                <c:pt idx="1">
                  <c:v>7.1609999999999996</c:v>
                </c:pt>
                <c:pt idx="2">
                  <c:v>14.801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2928640"/>
        <c:axId val="132930176"/>
      </c:barChart>
      <c:catAx>
        <c:axId val="13292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30176"/>
        <c:crosses val="autoZero"/>
        <c:auto val="1"/>
        <c:lblAlgn val="ctr"/>
        <c:lblOffset val="100"/>
        <c:noMultiLvlLbl val="0"/>
      </c:catAx>
      <c:valAx>
        <c:axId val="132930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2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2210.2737000000002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2985600"/>
        <c:axId val="132987136"/>
      </c:barChart>
      <c:catAx>
        <c:axId val="1329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87136"/>
        <c:crosses val="autoZero"/>
        <c:auto val="1"/>
        <c:lblAlgn val="ctr"/>
        <c:lblOffset val="100"/>
        <c:noMultiLvlLbl val="0"/>
      </c:catAx>
      <c:valAx>
        <c:axId val="132987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298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185.02713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22080"/>
        <c:axId val="133023616"/>
      </c:barChart>
      <c:catAx>
        <c:axId val="1330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23616"/>
        <c:crosses val="autoZero"/>
        <c:auto val="1"/>
        <c:lblAlgn val="ctr"/>
        <c:lblOffset val="100"/>
        <c:noMultiLvlLbl val="0"/>
      </c:catAx>
      <c:valAx>
        <c:axId val="13302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720.60235999999998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050368"/>
        <c:axId val="133051904"/>
      </c:barChart>
      <c:catAx>
        <c:axId val="13305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051904"/>
        <c:crosses val="autoZero"/>
        <c:auto val="1"/>
        <c:lblAlgn val="ctr"/>
        <c:lblOffset val="100"/>
        <c:noMultiLvlLbl val="0"/>
      </c:catAx>
      <c:valAx>
        <c:axId val="13305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05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2.1501307000000001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224448"/>
        <c:axId val="105226240"/>
      </c:barChart>
      <c:catAx>
        <c:axId val="1052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26240"/>
        <c:crosses val="autoZero"/>
        <c:auto val="1"/>
        <c:lblAlgn val="ctr"/>
        <c:lblOffset val="100"/>
        <c:noMultiLvlLbl val="0"/>
      </c:catAx>
      <c:valAx>
        <c:axId val="10522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18281.805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16288"/>
        <c:axId val="133117824"/>
      </c:barChart>
      <c:catAx>
        <c:axId val="13311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17824"/>
        <c:crosses val="autoZero"/>
        <c:auto val="1"/>
        <c:lblAlgn val="ctr"/>
        <c:lblOffset val="100"/>
        <c:noMultiLvlLbl val="0"/>
      </c:catAx>
      <c:valAx>
        <c:axId val="13311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1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24.773334999999999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48672"/>
        <c:axId val="133150208"/>
      </c:barChart>
      <c:catAx>
        <c:axId val="13314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50208"/>
        <c:crosses val="autoZero"/>
        <c:auto val="1"/>
        <c:lblAlgn val="ctr"/>
        <c:lblOffset val="100"/>
        <c:noMultiLvlLbl val="0"/>
      </c:catAx>
      <c:valAx>
        <c:axId val="13315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2.3998637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184896"/>
        <c:axId val="133194880"/>
      </c:barChart>
      <c:catAx>
        <c:axId val="13318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194880"/>
        <c:crosses val="autoZero"/>
        <c:auto val="1"/>
        <c:lblAlgn val="ctr"/>
        <c:lblOffset val="100"/>
        <c:noMultiLvlLbl val="0"/>
      </c:catAx>
      <c:valAx>
        <c:axId val="13319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18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679.58230000000003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5247872"/>
        <c:axId val="105249408"/>
      </c:barChart>
      <c:catAx>
        <c:axId val="10524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5249408"/>
        <c:crosses val="autoZero"/>
        <c:auto val="1"/>
        <c:lblAlgn val="ctr"/>
        <c:lblOffset val="100"/>
        <c:noMultiLvlLbl val="0"/>
      </c:catAx>
      <c:valAx>
        <c:axId val="105249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524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2.6425613999999999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915584"/>
        <c:axId val="110917120"/>
      </c:barChart>
      <c:catAx>
        <c:axId val="11091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17120"/>
        <c:crosses val="autoZero"/>
        <c:auto val="1"/>
        <c:lblAlgn val="ctr"/>
        <c:lblOffset val="100"/>
        <c:noMultiLvlLbl val="0"/>
      </c:catAx>
      <c:valAx>
        <c:axId val="110917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91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28.272718000000001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0938752"/>
        <c:axId val="110944640"/>
      </c:barChart>
      <c:catAx>
        <c:axId val="11093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0944640"/>
        <c:crosses val="autoZero"/>
        <c:auto val="1"/>
        <c:lblAlgn val="ctr"/>
        <c:lblOffset val="100"/>
        <c:noMultiLvlLbl val="0"/>
      </c:catAx>
      <c:valAx>
        <c:axId val="11094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093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2.3998637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363072"/>
        <c:axId val="119364608"/>
      </c:barChart>
      <c:catAx>
        <c:axId val="11936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364608"/>
        <c:crosses val="autoZero"/>
        <c:auto val="1"/>
        <c:lblAlgn val="ctr"/>
        <c:lblOffset val="100"/>
        <c:noMultiLvlLbl val="0"/>
      </c:catAx>
      <c:valAx>
        <c:axId val="119364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36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1624.5009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398784"/>
        <c:axId val="119400320"/>
      </c:barChart>
      <c:catAx>
        <c:axId val="11939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00320"/>
        <c:crosses val="autoZero"/>
        <c:auto val="1"/>
        <c:lblAlgn val="ctr"/>
        <c:lblOffset val="100"/>
        <c:noMultiLvlLbl val="0"/>
      </c:catAx>
      <c:valAx>
        <c:axId val="11940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39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17.029985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421952"/>
        <c:axId val="119423744"/>
      </c:barChart>
      <c:catAx>
        <c:axId val="11942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423744"/>
        <c:crosses val="autoZero"/>
        <c:auto val="1"/>
        <c:lblAlgn val="ctr"/>
        <c:lblOffset val="100"/>
        <c:noMultiLvlLbl val="0"/>
      </c:catAx>
      <c:valAx>
        <c:axId val="11942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4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오종산, ID : NCCNO03)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05일 09:44:41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2000</v>
      </c>
      <c r="C6" s="60">
        <f>'DRIs DATA 입력'!C6</f>
        <v>2210.2737000000002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71.654200000000003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58.509064000000002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78.037999999999997</v>
      </c>
      <c r="G8" s="60">
        <f>'DRIs DATA 입력'!G8</f>
        <v>7.1609999999999996</v>
      </c>
      <c r="H8" s="60">
        <f>'DRIs DATA 입력'!H8</f>
        <v>14.801</v>
      </c>
      <c r="I8" s="47"/>
      <c r="J8" s="60" t="s">
        <v>217</v>
      </c>
      <c r="K8" s="60">
        <f>'DRIs DATA 입력'!K8</f>
        <v>30.524000000000001</v>
      </c>
      <c r="L8" s="60">
        <f>'DRIs DATA 입력'!L8</f>
        <v>13.451000000000001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1596.3322000000001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35.419243000000002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2.1501307000000001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679.58230000000003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185.02713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3.2001822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2.6425613999999999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28.272718000000001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2.3998637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1624.5009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17.029985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3.6214100999999999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0.27435084999999998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720.60235999999998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1383.8364999999999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18281.805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6188.4994999999999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267.6438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194.67633000000001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24.773334999999999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13.449203000000001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2346.3247000000001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0.57359110000000002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5.1468277000000002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68.843636000000004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81.172200000000004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11" sqref="E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299</v>
      </c>
      <c r="G1" s="63" t="s">
        <v>277</v>
      </c>
      <c r="H1" s="62" t="s">
        <v>300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301</v>
      </c>
      <c r="B4" s="71"/>
      <c r="C4" s="71"/>
      <c r="E4" s="68" t="s">
        <v>302</v>
      </c>
      <c r="F4" s="69"/>
      <c r="G4" s="69"/>
      <c r="H4" s="70"/>
      <c r="J4" s="68" t="s">
        <v>303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279</v>
      </c>
      <c r="V4" s="71"/>
      <c r="W4" s="71"/>
      <c r="X4" s="71"/>
      <c r="Y4" s="71"/>
      <c r="Z4" s="71"/>
    </row>
    <row r="5" spans="1:27">
      <c r="A5" s="67"/>
      <c r="B5" s="67" t="s">
        <v>280</v>
      </c>
      <c r="C5" s="67" t="s">
        <v>281</v>
      </c>
      <c r="E5" s="67"/>
      <c r="F5" s="67" t="s">
        <v>51</v>
      </c>
      <c r="G5" s="67" t="s">
        <v>282</v>
      </c>
      <c r="H5" s="67" t="s">
        <v>47</v>
      </c>
      <c r="J5" s="67"/>
      <c r="K5" s="67" t="s">
        <v>283</v>
      </c>
      <c r="L5" s="67" t="s">
        <v>284</v>
      </c>
      <c r="N5" s="67"/>
      <c r="O5" s="67" t="s">
        <v>304</v>
      </c>
      <c r="P5" s="67" t="s">
        <v>285</v>
      </c>
      <c r="Q5" s="67" t="s">
        <v>286</v>
      </c>
      <c r="R5" s="67" t="s">
        <v>287</v>
      </c>
      <c r="S5" s="67" t="s">
        <v>281</v>
      </c>
      <c r="U5" s="67"/>
      <c r="V5" s="67" t="s">
        <v>304</v>
      </c>
      <c r="W5" s="67" t="s">
        <v>285</v>
      </c>
      <c r="X5" s="67" t="s">
        <v>286</v>
      </c>
      <c r="Y5" s="67" t="s">
        <v>287</v>
      </c>
      <c r="Z5" s="67" t="s">
        <v>281</v>
      </c>
    </row>
    <row r="6" spans="1:27">
      <c r="A6" s="67" t="s">
        <v>301</v>
      </c>
      <c r="B6" s="67">
        <v>2000</v>
      </c>
      <c r="C6" s="67">
        <v>2210.2737000000002</v>
      </c>
      <c r="E6" s="67" t="s">
        <v>288</v>
      </c>
      <c r="F6" s="67">
        <v>55</v>
      </c>
      <c r="G6" s="67">
        <v>15</v>
      </c>
      <c r="H6" s="67">
        <v>7</v>
      </c>
      <c r="J6" s="67" t="s">
        <v>288</v>
      </c>
      <c r="K6" s="67">
        <v>0.1</v>
      </c>
      <c r="L6" s="67">
        <v>4</v>
      </c>
      <c r="N6" s="67" t="s">
        <v>289</v>
      </c>
      <c r="O6" s="67">
        <v>45</v>
      </c>
      <c r="P6" s="67">
        <v>55</v>
      </c>
      <c r="Q6" s="67">
        <v>0</v>
      </c>
      <c r="R6" s="67">
        <v>0</v>
      </c>
      <c r="S6" s="67">
        <v>71.654200000000003</v>
      </c>
      <c r="U6" s="67" t="s">
        <v>290</v>
      </c>
      <c r="V6" s="67">
        <v>0</v>
      </c>
      <c r="W6" s="67">
        <v>0</v>
      </c>
      <c r="X6" s="67">
        <v>25</v>
      </c>
      <c r="Y6" s="67">
        <v>0</v>
      </c>
      <c r="Z6" s="67">
        <v>58.509064000000002</v>
      </c>
    </row>
    <row r="7" spans="1:27">
      <c r="E7" s="67" t="s">
        <v>291</v>
      </c>
      <c r="F7" s="67">
        <v>65</v>
      </c>
      <c r="G7" s="67">
        <v>30</v>
      </c>
      <c r="H7" s="67">
        <v>20</v>
      </c>
      <c r="J7" s="67" t="s">
        <v>291</v>
      </c>
      <c r="K7" s="67">
        <v>1</v>
      </c>
      <c r="L7" s="67">
        <v>10</v>
      </c>
    </row>
    <row r="8" spans="1:27">
      <c r="E8" s="67" t="s">
        <v>292</v>
      </c>
      <c r="F8" s="67">
        <v>78.037999999999997</v>
      </c>
      <c r="G8" s="67">
        <v>7.1609999999999996</v>
      </c>
      <c r="H8" s="67">
        <v>14.801</v>
      </c>
      <c r="J8" s="67" t="s">
        <v>292</v>
      </c>
      <c r="K8" s="67">
        <v>30.524000000000001</v>
      </c>
      <c r="L8" s="67">
        <v>13.451000000000001</v>
      </c>
    </row>
    <row r="13" spans="1:27">
      <c r="A13" s="72" t="s">
        <v>293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305</v>
      </c>
      <c r="B14" s="71"/>
      <c r="C14" s="71"/>
      <c r="D14" s="71"/>
      <c r="E14" s="71"/>
      <c r="F14" s="71"/>
      <c r="H14" s="71" t="s">
        <v>294</v>
      </c>
      <c r="I14" s="71"/>
      <c r="J14" s="71"/>
      <c r="K14" s="71"/>
      <c r="L14" s="71"/>
      <c r="M14" s="71"/>
      <c r="O14" s="71" t="s">
        <v>306</v>
      </c>
      <c r="P14" s="71"/>
      <c r="Q14" s="71"/>
      <c r="R14" s="71"/>
      <c r="S14" s="71"/>
      <c r="T14" s="71"/>
      <c r="V14" s="71" t="s">
        <v>295</v>
      </c>
      <c r="W14" s="71"/>
      <c r="X14" s="71"/>
      <c r="Y14" s="71"/>
      <c r="Z14" s="71"/>
      <c r="AA14" s="71"/>
    </row>
    <row r="15" spans="1:27">
      <c r="A15" s="67"/>
      <c r="B15" s="67" t="s">
        <v>304</v>
      </c>
      <c r="C15" s="67" t="s">
        <v>285</v>
      </c>
      <c r="D15" s="67" t="s">
        <v>286</v>
      </c>
      <c r="E15" s="67" t="s">
        <v>287</v>
      </c>
      <c r="F15" s="67" t="s">
        <v>281</v>
      </c>
      <c r="H15" s="67"/>
      <c r="I15" s="67" t="s">
        <v>304</v>
      </c>
      <c r="J15" s="67" t="s">
        <v>285</v>
      </c>
      <c r="K15" s="67" t="s">
        <v>286</v>
      </c>
      <c r="L15" s="67" t="s">
        <v>307</v>
      </c>
      <c r="M15" s="67" t="s">
        <v>308</v>
      </c>
      <c r="O15" s="67"/>
      <c r="P15" s="67" t="s">
        <v>309</v>
      </c>
      <c r="Q15" s="67" t="s">
        <v>310</v>
      </c>
      <c r="R15" s="67" t="s">
        <v>311</v>
      </c>
      <c r="S15" s="67" t="s">
        <v>307</v>
      </c>
      <c r="T15" s="67" t="s">
        <v>312</v>
      </c>
      <c r="V15" s="67"/>
      <c r="W15" s="67" t="s">
        <v>309</v>
      </c>
      <c r="X15" s="67" t="s">
        <v>310</v>
      </c>
      <c r="Y15" s="67" t="s">
        <v>311</v>
      </c>
      <c r="Z15" s="67" t="s">
        <v>307</v>
      </c>
      <c r="AA15" s="67" t="s">
        <v>312</v>
      </c>
    </row>
    <row r="16" spans="1:27">
      <c r="A16" s="67" t="s">
        <v>313</v>
      </c>
      <c r="B16" s="67">
        <v>500</v>
      </c>
      <c r="C16" s="67">
        <v>700</v>
      </c>
      <c r="D16" s="67">
        <v>0</v>
      </c>
      <c r="E16" s="67">
        <v>3000</v>
      </c>
      <c r="F16" s="67">
        <v>1596.3322000000001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35.419243000000002</v>
      </c>
      <c r="O16" s="67" t="s">
        <v>4</v>
      </c>
      <c r="P16" s="67">
        <v>0</v>
      </c>
      <c r="Q16" s="67">
        <v>0</v>
      </c>
      <c r="R16" s="67">
        <v>15</v>
      </c>
      <c r="S16" s="67">
        <v>100</v>
      </c>
      <c r="T16" s="67">
        <v>2.1501307000000001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679.58230000000003</v>
      </c>
    </row>
    <row r="23" spans="1:62">
      <c r="A23" s="72" t="s">
        <v>314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315</v>
      </c>
      <c r="B24" s="71"/>
      <c r="C24" s="71"/>
      <c r="D24" s="71"/>
      <c r="E24" s="71"/>
      <c r="F24" s="71"/>
      <c r="H24" s="71" t="s">
        <v>316</v>
      </c>
      <c r="I24" s="71"/>
      <c r="J24" s="71"/>
      <c r="K24" s="71"/>
      <c r="L24" s="71"/>
      <c r="M24" s="71"/>
      <c r="O24" s="71" t="s">
        <v>317</v>
      </c>
      <c r="P24" s="71"/>
      <c r="Q24" s="71"/>
      <c r="R24" s="71"/>
      <c r="S24" s="71"/>
      <c r="T24" s="71"/>
      <c r="V24" s="71" t="s">
        <v>318</v>
      </c>
      <c r="W24" s="71"/>
      <c r="X24" s="71"/>
      <c r="Y24" s="71"/>
      <c r="Z24" s="71"/>
      <c r="AA24" s="71"/>
      <c r="AC24" s="71" t="s">
        <v>319</v>
      </c>
      <c r="AD24" s="71"/>
      <c r="AE24" s="71"/>
      <c r="AF24" s="71"/>
      <c r="AG24" s="71"/>
      <c r="AH24" s="71"/>
      <c r="AJ24" s="71" t="s">
        <v>320</v>
      </c>
      <c r="AK24" s="71"/>
      <c r="AL24" s="71"/>
      <c r="AM24" s="71"/>
      <c r="AN24" s="71"/>
      <c r="AO24" s="71"/>
      <c r="AQ24" s="71" t="s">
        <v>321</v>
      </c>
      <c r="AR24" s="71"/>
      <c r="AS24" s="71"/>
      <c r="AT24" s="71"/>
      <c r="AU24" s="71"/>
      <c r="AV24" s="71"/>
      <c r="AX24" s="71" t="s">
        <v>322</v>
      </c>
      <c r="AY24" s="71"/>
      <c r="AZ24" s="71"/>
      <c r="BA24" s="71"/>
      <c r="BB24" s="71"/>
      <c r="BC24" s="71"/>
      <c r="BE24" s="71" t="s">
        <v>323</v>
      </c>
      <c r="BF24" s="71"/>
      <c r="BG24" s="71"/>
      <c r="BH24" s="71"/>
      <c r="BI24" s="71"/>
      <c r="BJ24" s="71"/>
    </row>
    <row r="25" spans="1:62">
      <c r="A25" s="67"/>
      <c r="B25" s="67" t="s">
        <v>324</v>
      </c>
      <c r="C25" s="67" t="s">
        <v>325</v>
      </c>
      <c r="D25" s="67" t="s">
        <v>326</v>
      </c>
      <c r="E25" s="67" t="s">
        <v>327</v>
      </c>
      <c r="F25" s="67" t="s">
        <v>328</v>
      </c>
      <c r="H25" s="67"/>
      <c r="I25" s="67" t="s">
        <v>324</v>
      </c>
      <c r="J25" s="67" t="s">
        <v>325</v>
      </c>
      <c r="K25" s="67" t="s">
        <v>326</v>
      </c>
      <c r="L25" s="67" t="s">
        <v>327</v>
      </c>
      <c r="M25" s="67" t="s">
        <v>328</v>
      </c>
      <c r="O25" s="67"/>
      <c r="P25" s="67" t="s">
        <v>324</v>
      </c>
      <c r="Q25" s="67" t="s">
        <v>325</v>
      </c>
      <c r="R25" s="67" t="s">
        <v>326</v>
      </c>
      <c r="S25" s="67" t="s">
        <v>327</v>
      </c>
      <c r="T25" s="67" t="s">
        <v>328</v>
      </c>
      <c r="V25" s="67"/>
      <c r="W25" s="67" t="s">
        <v>324</v>
      </c>
      <c r="X25" s="67" t="s">
        <v>325</v>
      </c>
      <c r="Y25" s="67" t="s">
        <v>326</v>
      </c>
      <c r="Z25" s="67" t="s">
        <v>327</v>
      </c>
      <c r="AA25" s="67" t="s">
        <v>328</v>
      </c>
      <c r="AC25" s="67"/>
      <c r="AD25" s="67" t="s">
        <v>324</v>
      </c>
      <c r="AE25" s="67" t="s">
        <v>325</v>
      </c>
      <c r="AF25" s="67" t="s">
        <v>326</v>
      </c>
      <c r="AG25" s="67" t="s">
        <v>327</v>
      </c>
      <c r="AH25" s="67" t="s">
        <v>328</v>
      </c>
      <c r="AJ25" s="67"/>
      <c r="AK25" s="67" t="s">
        <v>324</v>
      </c>
      <c r="AL25" s="67" t="s">
        <v>325</v>
      </c>
      <c r="AM25" s="67" t="s">
        <v>326</v>
      </c>
      <c r="AN25" s="67" t="s">
        <v>327</v>
      </c>
      <c r="AO25" s="67" t="s">
        <v>328</v>
      </c>
      <c r="AQ25" s="67"/>
      <c r="AR25" s="67" t="s">
        <v>324</v>
      </c>
      <c r="AS25" s="67" t="s">
        <v>325</v>
      </c>
      <c r="AT25" s="67" t="s">
        <v>326</v>
      </c>
      <c r="AU25" s="67" t="s">
        <v>327</v>
      </c>
      <c r="AV25" s="67" t="s">
        <v>328</v>
      </c>
      <c r="AX25" s="67"/>
      <c r="AY25" s="67" t="s">
        <v>324</v>
      </c>
      <c r="AZ25" s="67" t="s">
        <v>325</v>
      </c>
      <c r="BA25" s="67" t="s">
        <v>326</v>
      </c>
      <c r="BB25" s="67" t="s">
        <v>327</v>
      </c>
      <c r="BC25" s="67" t="s">
        <v>328</v>
      </c>
      <c r="BE25" s="67"/>
      <c r="BF25" s="67" t="s">
        <v>324</v>
      </c>
      <c r="BG25" s="67" t="s">
        <v>325</v>
      </c>
      <c r="BH25" s="67" t="s">
        <v>326</v>
      </c>
      <c r="BI25" s="67" t="s">
        <v>327</v>
      </c>
      <c r="BJ25" s="67" t="s">
        <v>328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185.02713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3.2001822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2.6425613999999999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28.272718000000001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2.3998637</v>
      </c>
      <c r="AJ26" s="67" t="s">
        <v>329</v>
      </c>
      <c r="AK26" s="67">
        <v>320</v>
      </c>
      <c r="AL26" s="67">
        <v>400</v>
      </c>
      <c r="AM26" s="67">
        <v>0</v>
      </c>
      <c r="AN26" s="67">
        <v>1000</v>
      </c>
      <c r="AO26" s="67">
        <v>1624.5009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17.029985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3.6214100999999999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0.27435084999999998</v>
      </c>
    </row>
    <row r="33" spans="1:68">
      <c r="A33" s="72" t="s">
        <v>330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331</v>
      </c>
      <c r="B34" s="71"/>
      <c r="C34" s="71"/>
      <c r="D34" s="71"/>
      <c r="E34" s="71"/>
      <c r="F34" s="71"/>
      <c r="H34" s="71" t="s">
        <v>332</v>
      </c>
      <c r="I34" s="71"/>
      <c r="J34" s="71"/>
      <c r="K34" s="71"/>
      <c r="L34" s="71"/>
      <c r="M34" s="71"/>
      <c r="O34" s="71" t="s">
        <v>333</v>
      </c>
      <c r="P34" s="71"/>
      <c r="Q34" s="71"/>
      <c r="R34" s="71"/>
      <c r="S34" s="71"/>
      <c r="T34" s="71"/>
      <c r="V34" s="71" t="s">
        <v>334</v>
      </c>
      <c r="W34" s="71"/>
      <c r="X34" s="71"/>
      <c r="Y34" s="71"/>
      <c r="Z34" s="71"/>
      <c r="AA34" s="71"/>
      <c r="AC34" s="71" t="s">
        <v>335</v>
      </c>
      <c r="AD34" s="71"/>
      <c r="AE34" s="71"/>
      <c r="AF34" s="71"/>
      <c r="AG34" s="71"/>
      <c r="AH34" s="71"/>
      <c r="AJ34" s="71" t="s">
        <v>336</v>
      </c>
      <c r="AK34" s="71"/>
      <c r="AL34" s="71"/>
      <c r="AM34" s="71"/>
      <c r="AN34" s="71"/>
      <c r="AO34" s="71"/>
    </row>
    <row r="35" spans="1:68">
      <c r="A35" s="67"/>
      <c r="B35" s="67" t="s">
        <v>324</v>
      </c>
      <c r="C35" s="67" t="s">
        <v>325</v>
      </c>
      <c r="D35" s="67" t="s">
        <v>326</v>
      </c>
      <c r="E35" s="67" t="s">
        <v>327</v>
      </c>
      <c r="F35" s="67" t="s">
        <v>328</v>
      </c>
      <c r="H35" s="67"/>
      <c r="I35" s="67" t="s">
        <v>324</v>
      </c>
      <c r="J35" s="67" t="s">
        <v>325</v>
      </c>
      <c r="K35" s="67" t="s">
        <v>326</v>
      </c>
      <c r="L35" s="67" t="s">
        <v>327</v>
      </c>
      <c r="M35" s="67" t="s">
        <v>328</v>
      </c>
      <c r="O35" s="67"/>
      <c r="P35" s="67" t="s">
        <v>324</v>
      </c>
      <c r="Q35" s="67" t="s">
        <v>325</v>
      </c>
      <c r="R35" s="67" t="s">
        <v>326</v>
      </c>
      <c r="S35" s="67" t="s">
        <v>327</v>
      </c>
      <c r="T35" s="67" t="s">
        <v>328</v>
      </c>
      <c r="V35" s="67"/>
      <c r="W35" s="67" t="s">
        <v>324</v>
      </c>
      <c r="X35" s="67" t="s">
        <v>325</v>
      </c>
      <c r="Y35" s="67" t="s">
        <v>326</v>
      </c>
      <c r="Z35" s="67" t="s">
        <v>327</v>
      </c>
      <c r="AA35" s="67" t="s">
        <v>328</v>
      </c>
      <c r="AC35" s="67"/>
      <c r="AD35" s="67" t="s">
        <v>324</v>
      </c>
      <c r="AE35" s="67" t="s">
        <v>325</v>
      </c>
      <c r="AF35" s="67" t="s">
        <v>326</v>
      </c>
      <c r="AG35" s="67" t="s">
        <v>327</v>
      </c>
      <c r="AH35" s="67" t="s">
        <v>328</v>
      </c>
      <c r="AJ35" s="67"/>
      <c r="AK35" s="67" t="s">
        <v>324</v>
      </c>
      <c r="AL35" s="67" t="s">
        <v>325</v>
      </c>
      <c r="AM35" s="67" t="s">
        <v>326</v>
      </c>
      <c r="AN35" s="67" t="s">
        <v>327</v>
      </c>
      <c r="AO35" s="67" t="s">
        <v>328</v>
      </c>
    </row>
    <row r="36" spans="1:68">
      <c r="A36" s="67" t="s">
        <v>17</v>
      </c>
      <c r="B36" s="67">
        <v>570</v>
      </c>
      <c r="C36" s="67">
        <v>700</v>
      </c>
      <c r="D36" s="67">
        <v>0</v>
      </c>
      <c r="E36" s="67">
        <v>2000</v>
      </c>
      <c r="F36" s="67">
        <v>720.60235999999998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3000</v>
      </c>
      <c r="M36" s="67">
        <v>1383.8364999999999</v>
      </c>
      <c r="O36" s="67" t="s">
        <v>19</v>
      </c>
      <c r="P36" s="67">
        <v>0</v>
      </c>
      <c r="Q36" s="67">
        <v>0</v>
      </c>
      <c r="R36" s="67">
        <v>1100</v>
      </c>
      <c r="S36" s="67">
        <v>2000</v>
      </c>
      <c r="T36" s="67">
        <v>18281.805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6188.4994999999999</v>
      </c>
      <c r="AC36" s="67" t="s">
        <v>21</v>
      </c>
      <c r="AD36" s="67">
        <v>0</v>
      </c>
      <c r="AE36" s="67">
        <v>0</v>
      </c>
      <c r="AF36" s="67">
        <v>1700</v>
      </c>
      <c r="AG36" s="67">
        <v>0</v>
      </c>
      <c r="AH36" s="67">
        <v>267.6438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194.67633000000001</v>
      </c>
    </row>
    <row r="43" spans="1:68">
      <c r="A43" s="72" t="s">
        <v>337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338</v>
      </c>
      <c r="B44" s="71"/>
      <c r="C44" s="71"/>
      <c r="D44" s="71"/>
      <c r="E44" s="71"/>
      <c r="F44" s="71"/>
      <c r="H44" s="71" t="s">
        <v>339</v>
      </c>
      <c r="I44" s="71"/>
      <c r="J44" s="71"/>
      <c r="K44" s="71"/>
      <c r="L44" s="71"/>
      <c r="M44" s="71"/>
      <c r="O44" s="71" t="s">
        <v>340</v>
      </c>
      <c r="P44" s="71"/>
      <c r="Q44" s="71"/>
      <c r="R44" s="71"/>
      <c r="S44" s="71"/>
      <c r="T44" s="71"/>
      <c r="V44" s="71" t="s">
        <v>341</v>
      </c>
      <c r="W44" s="71"/>
      <c r="X44" s="71"/>
      <c r="Y44" s="71"/>
      <c r="Z44" s="71"/>
      <c r="AA44" s="71"/>
      <c r="AC44" s="71" t="s">
        <v>342</v>
      </c>
      <c r="AD44" s="71"/>
      <c r="AE44" s="71"/>
      <c r="AF44" s="71"/>
      <c r="AG44" s="71"/>
      <c r="AH44" s="71"/>
      <c r="AJ44" s="71" t="s">
        <v>343</v>
      </c>
      <c r="AK44" s="71"/>
      <c r="AL44" s="71"/>
      <c r="AM44" s="71"/>
      <c r="AN44" s="71"/>
      <c r="AO44" s="71"/>
      <c r="AQ44" s="71" t="s">
        <v>344</v>
      </c>
      <c r="AR44" s="71"/>
      <c r="AS44" s="71"/>
      <c r="AT44" s="71"/>
      <c r="AU44" s="71"/>
      <c r="AV44" s="71"/>
      <c r="AX44" s="71" t="s">
        <v>345</v>
      </c>
      <c r="AY44" s="71"/>
      <c r="AZ44" s="71"/>
      <c r="BA44" s="71"/>
      <c r="BB44" s="71"/>
      <c r="BC44" s="71"/>
      <c r="BE44" s="71" t="s">
        <v>346</v>
      </c>
      <c r="BF44" s="71"/>
      <c r="BG44" s="71"/>
      <c r="BH44" s="71"/>
      <c r="BI44" s="71"/>
      <c r="BJ44" s="71"/>
    </row>
    <row r="45" spans="1:68">
      <c r="A45" s="67"/>
      <c r="B45" s="67" t="s">
        <v>324</v>
      </c>
      <c r="C45" s="67" t="s">
        <v>325</v>
      </c>
      <c r="D45" s="67" t="s">
        <v>326</v>
      </c>
      <c r="E45" s="67" t="s">
        <v>327</v>
      </c>
      <c r="F45" s="67" t="s">
        <v>328</v>
      </c>
      <c r="H45" s="67"/>
      <c r="I45" s="67" t="s">
        <v>324</v>
      </c>
      <c r="J45" s="67" t="s">
        <v>325</v>
      </c>
      <c r="K45" s="67" t="s">
        <v>326</v>
      </c>
      <c r="L45" s="67" t="s">
        <v>327</v>
      </c>
      <c r="M45" s="67" t="s">
        <v>328</v>
      </c>
      <c r="O45" s="67"/>
      <c r="P45" s="67" t="s">
        <v>324</v>
      </c>
      <c r="Q45" s="67" t="s">
        <v>325</v>
      </c>
      <c r="R45" s="67" t="s">
        <v>326</v>
      </c>
      <c r="S45" s="67" t="s">
        <v>327</v>
      </c>
      <c r="T45" s="67" t="s">
        <v>328</v>
      </c>
      <c r="V45" s="67"/>
      <c r="W45" s="67" t="s">
        <v>324</v>
      </c>
      <c r="X45" s="67" t="s">
        <v>325</v>
      </c>
      <c r="Y45" s="67" t="s">
        <v>326</v>
      </c>
      <c r="Z45" s="67" t="s">
        <v>327</v>
      </c>
      <c r="AA45" s="67" t="s">
        <v>328</v>
      </c>
      <c r="AC45" s="67"/>
      <c r="AD45" s="67" t="s">
        <v>324</v>
      </c>
      <c r="AE45" s="67" t="s">
        <v>325</v>
      </c>
      <c r="AF45" s="67" t="s">
        <v>326</v>
      </c>
      <c r="AG45" s="67" t="s">
        <v>327</v>
      </c>
      <c r="AH45" s="67" t="s">
        <v>328</v>
      </c>
      <c r="AJ45" s="67"/>
      <c r="AK45" s="67" t="s">
        <v>324</v>
      </c>
      <c r="AL45" s="67" t="s">
        <v>325</v>
      </c>
      <c r="AM45" s="67" t="s">
        <v>326</v>
      </c>
      <c r="AN45" s="67" t="s">
        <v>327</v>
      </c>
      <c r="AO45" s="67" t="s">
        <v>328</v>
      </c>
      <c r="AQ45" s="67"/>
      <c r="AR45" s="67" t="s">
        <v>324</v>
      </c>
      <c r="AS45" s="67" t="s">
        <v>325</v>
      </c>
      <c r="AT45" s="67" t="s">
        <v>326</v>
      </c>
      <c r="AU45" s="67" t="s">
        <v>327</v>
      </c>
      <c r="AV45" s="67" t="s">
        <v>328</v>
      </c>
      <c r="AX45" s="67"/>
      <c r="AY45" s="67" t="s">
        <v>324</v>
      </c>
      <c r="AZ45" s="67" t="s">
        <v>325</v>
      </c>
      <c r="BA45" s="67" t="s">
        <v>326</v>
      </c>
      <c r="BB45" s="67" t="s">
        <v>327</v>
      </c>
      <c r="BC45" s="67" t="s">
        <v>328</v>
      </c>
      <c r="BE45" s="67"/>
      <c r="BF45" s="67" t="s">
        <v>324</v>
      </c>
      <c r="BG45" s="67" t="s">
        <v>325</v>
      </c>
      <c r="BH45" s="67" t="s">
        <v>326</v>
      </c>
      <c r="BI45" s="67" t="s">
        <v>327</v>
      </c>
      <c r="BJ45" s="67" t="s">
        <v>328</v>
      </c>
    </row>
    <row r="46" spans="1:68">
      <c r="A46" s="67" t="s">
        <v>23</v>
      </c>
      <c r="B46" s="67">
        <v>7</v>
      </c>
      <c r="C46" s="67">
        <v>9</v>
      </c>
      <c r="D46" s="67">
        <v>0</v>
      </c>
      <c r="E46" s="67">
        <v>45</v>
      </c>
      <c r="F46" s="67">
        <v>24.773334999999999</v>
      </c>
      <c r="H46" s="67" t="s">
        <v>24</v>
      </c>
      <c r="I46" s="67">
        <v>7</v>
      </c>
      <c r="J46" s="67">
        <v>9</v>
      </c>
      <c r="K46" s="67">
        <v>0</v>
      </c>
      <c r="L46" s="67">
        <v>35</v>
      </c>
      <c r="M46" s="67">
        <v>13.449203000000001</v>
      </c>
      <c r="O46" s="67" t="s">
        <v>347</v>
      </c>
      <c r="P46" s="67">
        <v>600</v>
      </c>
      <c r="Q46" s="67">
        <v>800</v>
      </c>
      <c r="R46" s="67">
        <v>0</v>
      </c>
      <c r="S46" s="67">
        <v>10000</v>
      </c>
      <c r="T46" s="67">
        <v>2346.3247000000001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0.57359110000000002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5.1468277000000002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68.843636000000004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81.172200000000004</v>
      </c>
      <c r="AX46" s="67" t="s">
        <v>348</v>
      </c>
      <c r="AY46" s="67"/>
      <c r="AZ46" s="67"/>
      <c r="BA46" s="67"/>
      <c r="BB46" s="67"/>
      <c r="BC46" s="67"/>
      <c r="BE46" s="67" t="s">
        <v>349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8" sqref="I8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297</v>
      </c>
      <c r="B2" s="66" t="s">
        <v>298</v>
      </c>
      <c r="C2" s="66" t="s">
        <v>296</v>
      </c>
      <c r="D2" s="66">
        <v>80</v>
      </c>
      <c r="E2" s="66">
        <v>2210.2737000000002</v>
      </c>
      <c r="F2" s="66">
        <v>377.79626000000002</v>
      </c>
      <c r="G2" s="66">
        <v>34.668025999999998</v>
      </c>
      <c r="H2" s="66">
        <v>22.983383</v>
      </c>
      <c r="I2" s="66">
        <v>11.684642</v>
      </c>
      <c r="J2" s="66">
        <v>71.654200000000003</v>
      </c>
      <c r="K2" s="66">
        <v>48.827666999999998</v>
      </c>
      <c r="L2" s="66">
        <v>22.826533999999999</v>
      </c>
      <c r="M2" s="66">
        <v>58.509064000000002</v>
      </c>
      <c r="N2" s="66">
        <v>3.2086467999999999</v>
      </c>
      <c r="O2" s="66">
        <v>37.545050000000003</v>
      </c>
      <c r="P2" s="66">
        <v>2301.7854000000002</v>
      </c>
      <c r="Q2" s="66">
        <v>69.549099999999996</v>
      </c>
      <c r="R2" s="66">
        <v>1596.3322000000001</v>
      </c>
      <c r="S2" s="66">
        <v>135.66947999999999</v>
      </c>
      <c r="T2" s="66">
        <v>17527.953000000001</v>
      </c>
      <c r="U2" s="66">
        <v>2.1501307000000001</v>
      </c>
      <c r="V2" s="66">
        <v>35.419243000000002</v>
      </c>
      <c r="W2" s="66">
        <v>679.58230000000003</v>
      </c>
      <c r="X2" s="66">
        <v>185.02713</v>
      </c>
      <c r="Y2" s="66">
        <v>3.2001822</v>
      </c>
      <c r="Z2" s="66">
        <v>2.6425613999999999</v>
      </c>
      <c r="AA2" s="66">
        <v>28.272718000000001</v>
      </c>
      <c r="AB2" s="66">
        <v>2.3998637</v>
      </c>
      <c r="AC2" s="66">
        <v>1624.5009</v>
      </c>
      <c r="AD2" s="66">
        <v>17.029985</v>
      </c>
      <c r="AE2" s="66">
        <v>3.6214100999999999</v>
      </c>
      <c r="AF2" s="66">
        <v>0.27435084999999998</v>
      </c>
      <c r="AG2" s="66">
        <v>720.60235999999998</v>
      </c>
      <c r="AH2" s="66">
        <v>512.29705999999999</v>
      </c>
      <c r="AI2" s="66">
        <v>208.30525</v>
      </c>
      <c r="AJ2" s="66">
        <v>1383.8364999999999</v>
      </c>
      <c r="AK2" s="66">
        <v>18281.805</v>
      </c>
      <c r="AL2" s="66">
        <v>267.6438</v>
      </c>
      <c r="AM2" s="66">
        <v>6188.4994999999999</v>
      </c>
      <c r="AN2" s="66">
        <v>194.67633000000001</v>
      </c>
      <c r="AO2" s="66">
        <v>24.773334999999999</v>
      </c>
      <c r="AP2" s="66">
        <v>18.728472</v>
      </c>
      <c r="AQ2" s="66">
        <v>6.0448639999999996</v>
      </c>
      <c r="AR2" s="66">
        <v>13.449203000000001</v>
      </c>
      <c r="AS2" s="66">
        <v>2346.3247000000001</v>
      </c>
      <c r="AT2" s="66">
        <v>0.57359110000000002</v>
      </c>
      <c r="AU2" s="66">
        <v>5.1468277000000002</v>
      </c>
      <c r="AV2" s="66">
        <v>68.843636000000004</v>
      </c>
      <c r="AW2" s="66">
        <v>81.172200000000004</v>
      </c>
      <c r="AX2" s="66">
        <v>3.8241110000000002E-2</v>
      </c>
      <c r="AY2" s="66">
        <v>0.85202615999999998</v>
      </c>
      <c r="AZ2" s="66">
        <v>455.4443</v>
      </c>
      <c r="BA2" s="66">
        <v>20.239015999999999</v>
      </c>
      <c r="BB2" s="66">
        <v>5.0150847000000001</v>
      </c>
      <c r="BC2" s="66">
        <v>7.3589859999999998</v>
      </c>
      <c r="BD2" s="66">
        <v>7.8336176999999996</v>
      </c>
      <c r="BE2" s="66">
        <v>0.16994350999999999</v>
      </c>
      <c r="BF2" s="66">
        <v>1.1034185999999999</v>
      </c>
      <c r="BG2" s="66">
        <v>0</v>
      </c>
      <c r="BH2" s="66">
        <v>4.4634481999999998E-5</v>
      </c>
      <c r="BI2" s="66">
        <v>2.1650869999999999E-4</v>
      </c>
      <c r="BJ2" s="66">
        <v>5.4915496000000003E-3</v>
      </c>
      <c r="BK2" s="66">
        <v>0</v>
      </c>
      <c r="BL2" s="66">
        <v>1.3686392999999999</v>
      </c>
      <c r="BM2" s="66">
        <v>17.106473999999999</v>
      </c>
      <c r="BN2" s="66">
        <v>6.1950580000000004</v>
      </c>
      <c r="BO2" s="66">
        <v>266.02575999999999</v>
      </c>
      <c r="BP2" s="66">
        <v>55.213898</v>
      </c>
      <c r="BQ2" s="66">
        <v>91.179794000000001</v>
      </c>
      <c r="BR2" s="66">
        <v>293.02422999999999</v>
      </c>
      <c r="BS2" s="66">
        <v>31.285547000000001</v>
      </c>
      <c r="BT2" s="66">
        <v>74.508780000000002</v>
      </c>
      <c r="BU2" s="66">
        <v>1.1346488999999999E-3</v>
      </c>
      <c r="BV2" s="66">
        <v>5.1345454999999996E-4</v>
      </c>
      <c r="BW2" s="66">
        <v>4.6792993999999997</v>
      </c>
      <c r="BX2" s="66">
        <v>4.1735973</v>
      </c>
      <c r="BY2" s="66">
        <v>9.8126420000000006E-2</v>
      </c>
      <c r="BZ2" s="66">
        <v>4.4120940000000001E-3</v>
      </c>
      <c r="CA2" s="66">
        <v>1.3769788000000001</v>
      </c>
      <c r="CB2" s="66">
        <v>1.0809856000000001E-4</v>
      </c>
      <c r="CC2" s="66">
        <v>0.27311740000000001</v>
      </c>
      <c r="CD2" s="66">
        <v>5.7429604000000002E-2</v>
      </c>
      <c r="CE2" s="66">
        <v>2.4975317E-2</v>
      </c>
      <c r="CF2" s="66">
        <v>7.2147840000000003E-5</v>
      </c>
      <c r="CG2" s="66">
        <v>0</v>
      </c>
      <c r="CH2" s="66">
        <v>1.5720297000000001E-2</v>
      </c>
      <c r="CI2" s="66">
        <v>4.6815999999999998E-7</v>
      </c>
      <c r="CJ2" s="66">
        <v>0.43738922000000002</v>
      </c>
      <c r="CK2" s="66">
        <v>3.3181647E-3</v>
      </c>
      <c r="CL2" s="66">
        <v>0.54157279999999997</v>
      </c>
      <c r="CM2" s="66">
        <v>15.778483</v>
      </c>
      <c r="CN2" s="66">
        <v>1499.4825000000001</v>
      </c>
      <c r="CO2" s="66">
        <v>2618.1583999999998</v>
      </c>
      <c r="CP2" s="66">
        <v>1182.56</v>
      </c>
      <c r="CQ2" s="66">
        <v>622.04083000000003</v>
      </c>
      <c r="CR2" s="66">
        <v>295.45612</v>
      </c>
      <c r="CS2" s="66">
        <v>293.28505999999999</v>
      </c>
      <c r="CT2" s="66">
        <v>1491.9260999999999</v>
      </c>
      <c r="CU2" s="66">
        <v>789.15189999999996</v>
      </c>
      <c r="CV2" s="66">
        <v>978.11699999999996</v>
      </c>
      <c r="CW2" s="66">
        <v>941.44629999999995</v>
      </c>
      <c r="CX2" s="66">
        <v>318.96181999999999</v>
      </c>
      <c r="CY2" s="66">
        <v>2169.9304000000002</v>
      </c>
      <c r="CZ2" s="66">
        <v>1447.4993999999999</v>
      </c>
      <c r="DA2" s="66">
        <v>2307.8225000000002</v>
      </c>
      <c r="DB2" s="66">
        <v>2703.1282000000001</v>
      </c>
      <c r="DC2" s="66">
        <v>3562.9802</v>
      </c>
      <c r="DD2" s="66">
        <v>5159.7910000000002</v>
      </c>
      <c r="DE2" s="66">
        <v>816.58276000000001</v>
      </c>
      <c r="DF2" s="66">
        <v>3178.9312</v>
      </c>
      <c r="DG2" s="66">
        <v>1072.4528</v>
      </c>
      <c r="DH2" s="66">
        <v>35.314129999999999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20.239015999999999</v>
      </c>
      <c r="B6">
        <f>BB2</f>
        <v>5.0150847000000001</v>
      </c>
      <c r="C6">
        <f>BC2</f>
        <v>7.3589859999999998</v>
      </c>
      <c r="D6">
        <f>BD2</f>
        <v>7.8336176999999996</v>
      </c>
    </row>
    <row r="7" spans="1:113">
      <c r="B7">
        <f>ROUND(B6/MAX($B$6,$C$6,$D$6),1)</f>
        <v>0.6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14594</v>
      </c>
      <c r="C2" s="57">
        <f ca="1">YEAR(TODAY())-YEAR(B2)+IF(TODAY()&gt;=DATE(YEAR(TODAY()),MONTH(B2),DAY(B2)),0,-1)</f>
        <v>80</v>
      </c>
      <c r="E2" s="53">
        <v>177</v>
      </c>
      <c r="F2" s="54" t="s">
        <v>40</v>
      </c>
      <c r="G2" s="53">
        <v>65</v>
      </c>
      <c r="H2" s="52" t="s">
        <v>42</v>
      </c>
      <c r="I2" s="74">
        <f>ROUND(G3/E3^2,1)</f>
        <v>20.7</v>
      </c>
    </row>
    <row r="3" spans="1:9">
      <c r="E3" s="52">
        <f>E2/100</f>
        <v>1.77</v>
      </c>
      <c r="F3" s="52" t="s">
        <v>41</v>
      </c>
      <c r="G3" s="52">
        <f>G2</f>
        <v>65</v>
      </c>
      <c r="H3" s="52" t="s">
        <v>42</v>
      </c>
      <c r="I3" s="74"/>
    </row>
    <row r="4" spans="1:9">
      <c r="A4" t="s">
        <v>274</v>
      </c>
    </row>
    <row r="5" spans="1:9">
      <c r="B5" s="61">
        <v>43675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오종산, ID : NCCNO03)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05일 09:44:41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X16" sqref="X16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43675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80</v>
      </c>
      <c r="G12" s="153"/>
      <c r="H12" s="153"/>
      <c r="I12" s="153"/>
      <c r="K12" s="124">
        <f>'개인정보 및 신체계측 입력'!E2</f>
        <v>177</v>
      </c>
      <c r="L12" s="125"/>
      <c r="M12" s="118">
        <f>'개인정보 및 신체계측 입력'!G2</f>
        <v>65</v>
      </c>
      <c r="N12" s="119"/>
      <c r="O12" s="114" t="s">
        <v>272</v>
      </c>
      <c r="P12" s="108"/>
      <c r="Q12" s="111">
        <f>'개인정보 및 신체계측 입력'!I2</f>
        <v>20.7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오종산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78.037999999999997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7.1609999999999996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14.801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0.6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13.5</v>
      </c>
      <c r="L72" s="37" t="s">
        <v>54</v>
      </c>
      <c r="M72" s="37">
        <f>ROUND('DRIs DATA'!K8,1)</f>
        <v>30.5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212.84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295.16000000000003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185.03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159.99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90.08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1218.79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247.73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2000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2020-02-05T01:18:55Z</dcterms:modified>
</cp:coreProperties>
</file>